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Producción\"/>
    </mc:Choice>
  </mc:AlternateContent>
  <xr:revisionPtr revIDLastSave="0" documentId="13_ncr:1_{1B8A9809-9970-4799-9B89-9B1A36B974B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P CLARIFICACIO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'OP CLARIFICACION'!$A$6:$AG$41</definedName>
    <definedName name="_xlnm.Print_Area" localSheetId="0">'OP CLARIFICACION'!$A$1:$AD$63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6" i="1" l="1"/>
  <c r="AB36" i="1" s="1"/>
  <c r="AC36" i="1" s="1"/>
  <c r="L36" i="1"/>
  <c r="N36" i="1" s="1"/>
  <c r="O36" i="1" s="1"/>
  <c r="Z35" i="1"/>
  <c r="AB35" i="1" s="1"/>
  <c r="AC35" i="1" s="1"/>
  <c r="L35" i="1"/>
  <c r="N35" i="1" s="1"/>
  <c r="O35" i="1" s="1"/>
  <c r="C30" i="1" l="1"/>
  <c r="C7" i="1" l="1"/>
  <c r="D7" i="1"/>
  <c r="L7" i="1"/>
  <c r="N7" i="1" s="1"/>
  <c r="O7" i="1" s="1"/>
  <c r="Z7" i="1"/>
  <c r="AB7" i="1" s="1"/>
  <c r="AC7" i="1" s="1"/>
  <c r="C17" i="1"/>
  <c r="D17" i="1"/>
  <c r="L17" i="1"/>
  <c r="N17" i="1" s="1"/>
  <c r="O17" i="1" s="1"/>
  <c r="Z17" i="1"/>
  <c r="AB17" i="1" s="1"/>
  <c r="AC17" i="1" s="1"/>
  <c r="Z41" i="1" l="1"/>
  <c r="AB41" i="1" s="1"/>
  <c r="AC41" i="1" s="1"/>
  <c r="L41" i="1"/>
  <c r="N41" i="1" s="1"/>
  <c r="O41" i="1" s="1"/>
  <c r="D41" i="1"/>
  <c r="C41" i="1"/>
  <c r="Z40" i="1"/>
  <c r="AB40" i="1" s="1"/>
  <c r="AC40" i="1" s="1"/>
  <c r="L40" i="1"/>
  <c r="N40" i="1" s="1"/>
  <c r="O40" i="1" s="1"/>
  <c r="D40" i="1"/>
  <c r="C40" i="1"/>
  <c r="Z39" i="1"/>
  <c r="AB39" i="1" s="1"/>
  <c r="AC39" i="1" s="1"/>
  <c r="L39" i="1"/>
  <c r="N39" i="1" s="1"/>
  <c r="O39" i="1" s="1"/>
  <c r="D39" i="1"/>
  <c r="C39" i="1"/>
  <c r="Z38" i="1" l="1"/>
  <c r="AB38" i="1" s="1"/>
  <c r="AC38" i="1" s="1"/>
  <c r="L38" i="1"/>
  <c r="N38" i="1" s="1"/>
  <c r="O38" i="1" s="1"/>
  <c r="C8" i="1" l="1"/>
  <c r="C9" i="1"/>
  <c r="D9" i="1"/>
  <c r="C10" i="1"/>
  <c r="D10" i="1"/>
  <c r="C11" i="1"/>
  <c r="C14" i="1"/>
  <c r="D14" i="1"/>
  <c r="C15" i="1"/>
  <c r="D15" i="1"/>
  <c r="C16" i="1"/>
  <c r="D16" i="1"/>
  <c r="C18" i="1"/>
  <c r="C19" i="1"/>
  <c r="D19" i="1"/>
  <c r="C20" i="1"/>
  <c r="D20" i="1"/>
  <c r="C21" i="1"/>
  <c r="C24" i="1"/>
  <c r="D24" i="1"/>
  <c r="C25" i="1"/>
  <c r="D25" i="1"/>
  <c r="C26" i="1"/>
  <c r="D26" i="1"/>
  <c r="C27" i="1"/>
  <c r="D27" i="1"/>
  <c r="C28" i="1"/>
  <c r="C29" i="1"/>
  <c r="C32" i="1"/>
  <c r="D32" i="1"/>
  <c r="C34" i="1"/>
  <c r="D34" i="1"/>
  <c r="C37" i="1"/>
  <c r="D37" i="1"/>
  <c r="Z37" i="1" l="1"/>
  <c r="AB37" i="1" s="1"/>
  <c r="AC37" i="1" s="1"/>
  <c r="L37" i="1"/>
  <c r="N37" i="1" s="1"/>
  <c r="O37" i="1" s="1"/>
  <c r="L8" i="1" l="1"/>
  <c r="N8" i="1" s="1"/>
  <c r="O8" i="1" s="1"/>
  <c r="L9" i="1"/>
  <c r="N9" i="1" s="1"/>
  <c r="O9" i="1" s="1"/>
  <c r="L10" i="1"/>
  <c r="N10" i="1" s="1"/>
  <c r="O10" i="1" s="1"/>
  <c r="L11" i="1"/>
  <c r="N11" i="1" s="1"/>
  <c r="O11" i="1" s="1"/>
  <c r="L12" i="1"/>
  <c r="N12" i="1" s="1"/>
  <c r="O12" i="1" s="1"/>
  <c r="L13" i="1"/>
  <c r="N13" i="1" s="1"/>
  <c r="O13" i="1" s="1"/>
  <c r="L14" i="1"/>
  <c r="N14" i="1" s="1"/>
  <c r="O14" i="1" s="1"/>
  <c r="L15" i="1"/>
  <c r="N15" i="1" s="1"/>
  <c r="O15" i="1" s="1"/>
  <c r="L16" i="1"/>
  <c r="N16" i="1" s="1"/>
  <c r="O16" i="1" s="1"/>
  <c r="L18" i="1"/>
  <c r="N18" i="1" s="1"/>
  <c r="O18" i="1" s="1"/>
  <c r="L19" i="1"/>
  <c r="N19" i="1" s="1"/>
  <c r="O19" i="1" s="1"/>
  <c r="L20" i="1"/>
  <c r="N20" i="1" s="1"/>
  <c r="O20" i="1" s="1"/>
  <c r="L21" i="1"/>
  <c r="N21" i="1" s="1"/>
  <c r="O21" i="1" s="1"/>
  <c r="L22" i="1"/>
  <c r="N22" i="1" s="1"/>
  <c r="O22" i="1" s="1"/>
  <c r="L23" i="1"/>
  <c r="N23" i="1" s="1"/>
  <c r="O23" i="1" s="1"/>
  <c r="L24" i="1"/>
  <c r="N24" i="1" s="1"/>
  <c r="O24" i="1" s="1"/>
  <c r="L25" i="1"/>
  <c r="N25" i="1" s="1"/>
  <c r="O25" i="1" s="1"/>
  <c r="L26" i="1"/>
  <c r="N26" i="1" s="1"/>
  <c r="O26" i="1" s="1"/>
  <c r="L27" i="1"/>
  <c r="N27" i="1" s="1"/>
  <c r="O27" i="1" s="1"/>
  <c r="L28" i="1"/>
  <c r="N28" i="1" s="1"/>
  <c r="O28" i="1" s="1"/>
  <c r="L29" i="1"/>
  <c r="N29" i="1" s="1"/>
  <c r="O29" i="1" s="1"/>
  <c r="L30" i="1"/>
  <c r="N30" i="1" s="1"/>
  <c r="O30" i="1" s="1"/>
  <c r="L31" i="1"/>
  <c r="N31" i="1" s="1"/>
  <c r="O31" i="1" s="1"/>
  <c r="L32" i="1"/>
  <c r="N32" i="1" s="1"/>
  <c r="O32" i="1" s="1"/>
  <c r="L33" i="1"/>
  <c r="N33" i="1" s="1"/>
  <c r="O33" i="1" s="1"/>
  <c r="L34" i="1"/>
  <c r="N34" i="1" s="1"/>
  <c r="O34" i="1" s="1"/>
  <c r="Z34" i="1" l="1"/>
  <c r="AB34" i="1" s="1"/>
  <c r="AC34" i="1" s="1"/>
  <c r="Z26" i="1"/>
  <c r="AB26" i="1" s="1"/>
  <c r="AC26" i="1" s="1"/>
  <c r="Z16" i="1"/>
  <c r="AB16" i="1" s="1"/>
  <c r="AC16" i="1" s="1"/>
  <c r="Z33" i="1" l="1"/>
  <c r="AB33" i="1" s="1"/>
  <c r="AC33" i="1" s="1"/>
  <c r="Z32" i="1"/>
  <c r="AB32" i="1" s="1"/>
  <c r="AC32" i="1" s="1"/>
  <c r="Z31" i="1"/>
  <c r="AB31" i="1" s="1"/>
  <c r="AC31" i="1" s="1"/>
  <c r="Z30" i="1"/>
  <c r="AB30" i="1" s="1"/>
  <c r="AC30" i="1" s="1"/>
  <c r="Z29" i="1"/>
  <c r="AB29" i="1" s="1"/>
  <c r="AC29" i="1" s="1"/>
  <c r="Z28" i="1"/>
  <c r="AB28" i="1" s="1"/>
  <c r="AC28" i="1" s="1"/>
  <c r="Z27" i="1"/>
  <c r="AB27" i="1" s="1"/>
  <c r="AC27" i="1" s="1"/>
  <c r="Z25" i="1"/>
  <c r="AB25" i="1" s="1"/>
  <c r="AC25" i="1" s="1"/>
  <c r="Z24" i="1"/>
  <c r="AB24" i="1" s="1"/>
  <c r="AC24" i="1" s="1"/>
  <c r="Z23" i="1"/>
  <c r="AB23" i="1" s="1"/>
  <c r="AC23" i="1" s="1"/>
  <c r="Z22" i="1"/>
  <c r="AB22" i="1" s="1"/>
  <c r="AC22" i="1" s="1"/>
  <c r="Z21" i="1"/>
  <c r="AB21" i="1" s="1"/>
  <c r="AC21" i="1" s="1"/>
  <c r="Z20" i="1"/>
  <c r="AB20" i="1" s="1"/>
  <c r="AC20" i="1" s="1"/>
  <c r="Z19" i="1"/>
  <c r="AB19" i="1" s="1"/>
  <c r="AC19" i="1" s="1"/>
  <c r="Z18" i="1"/>
  <c r="AB18" i="1" s="1"/>
  <c r="AC18" i="1" s="1"/>
  <c r="Z15" i="1"/>
  <c r="AB15" i="1" s="1"/>
  <c r="AC15" i="1" s="1"/>
  <c r="Z14" i="1"/>
  <c r="AB14" i="1" s="1"/>
  <c r="AC14" i="1" s="1"/>
  <c r="Z13" i="1"/>
  <c r="AB13" i="1" s="1"/>
  <c r="AC13" i="1" s="1"/>
  <c r="Z12" i="1"/>
  <c r="AB12" i="1" s="1"/>
  <c r="AC12" i="1" s="1"/>
  <c r="Z11" i="1"/>
  <c r="AB11" i="1" s="1"/>
  <c r="AC11" i="1" s="1"/>
  <c r="Z10" i="1"/>
  <c r="AB10" i="1" s="1"/>
  <c r="AC10" i="1" s="1"/>
  <c r="Z9" i="1"/>
  <c r="AB9" i="1" s="1"/>
  <c r="AC9" i="1" s="1"/>
  <c r="Z8" i="1"/>
  <c r="AB8" i="1" s="1"/>
  <c r="AC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<sst xmlns="http://schemas.openxmlformats.org/spreadsheetml/2006/main" count="449" uniqueCount="178">
  <si>
    <t>CÓDIGO</t>
  </si>
  <si>
    <t>VERSIÓN</t>
  </si>
  <si>
    <t>EMPRESA:</t>
  </si>
  <si>
    <t>EVALUACIÓN</t>
  </si>
  <si>
    <t>NORMATIVA LEGAL</t>
  </si>
  <si>
    <t>RE-EVALUACIÓN</t>
  </si>
  <si>
    <t>ACTIVIDAD</t>
  </si>
  <si>
    <t>DESCRIPCIÓN DE PELIGRO / EVENTO PELIGROSO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</si>
  <si>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</si>
  <si>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</si>
  <si>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</si>
  <si>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</si>
  <si>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</si>
  <si>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</si>
  <si>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</si>
  <si>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</si>
  <si>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</si>
  <si>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</si>
  <si>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</si>
  <si>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</si>
  <si>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</si>
  <si>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>Colocación de rejillas a las zanjas</t>
  </si>
  <si>
    <t>Sistema y estacciones de aislamiento y bloqueo</t>
  </si>
  <si>
    <t>Limpieza de  equipo</t>
  </si>
  <si>
    <t>MEDIDAS DE CONTROL DEL RIESGO / PROGRAMA DE SST</t>
  </si>
  <si>
    <t>-</t>
  </si>
  <si>
    <t>Barandas de seguridad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</si>
  <si>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</si>
  <si>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</si>
  <si>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</si>
  <si>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</si>
  <si>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</si>
  <si>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</si>
  <si>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</si>
  <si>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</si>
  <si>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</si>
  <si>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</si>
  <si>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</si>
  <si>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</si>
  <si>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</si>
  <si>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</si>
  <si>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</si>
  <si>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</si>
  <si>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</si>
  <si>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</si>
  <si>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</si>
  <si>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</si>
  <si>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</si>
  <si>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</si>
  <si>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</si>
  <si>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</si>
  <si>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</si>
  <si>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</si>
  <si>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</si>
  <si>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</si>
  <si>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</si>
  <si>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</si>
  <si>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</si>
  <si>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</si>
  <si>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</si>
  <si>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</si>
  <si>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</si>
  <si>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</si>
  <si>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</si>
  <si>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</si>
  <si>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</si>
  <si>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</si>
  <si>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</si>
  <si>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>Desinfección de manos, herramientas y superficies de trabajo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</si>
  <si>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Resolución Ministerial N° 375-2008-TR Norma Básica de Ergonomía y de Procedimientos de Evaluación de Riesgo Disergonómico. 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</si>
  <si>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</si>
  <si>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</si>
  <si>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085-2003-PCM, Resolución Ministerial N° 375-2008-TR Norma Básica de Ergonomía y de Procedimientos de Evaluación de Riesgo Disergonómico. </t>
  </si>
  <si>
    <t>Elaborado por:</t>
  </si>
  <si>
    <t>Situación de emergencia.</t>
  </si>
  <si>
    <t>Incendios</t>
  </si>
  <si>
    <t>Contacto con fuego e inhalación de humo</t>
  </si>
  <si>
    <t>E</t>
  </si>
  <si>
    <t>INFLUENCIA EXTERNA</t>
  </si>
  <si>
    <t>S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</si>
  <si>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</si>
  <si>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</si>
  <si>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</si>
  <si>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</si>
  <si>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</si>
  <si>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</si>
  <si>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</si>
  <si>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</si>
  <si>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</si>
  <si>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</si>
  <si>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</si>
  <si>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MATERIAS PRIMAS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</si>
  <si>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</si>
  <si>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</si>
  <si>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</si>
  <si>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</si>
  <si>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</si>
  <si>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</si>
  <si>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</si>
  <si>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R</t>
  </si>
  <si>
    <t>NR</t>
  </si>
  <si>
    <t>BIÓLOGICO</t>
  </si>
  <si>
    <t>SO</t>
  </si>
  <si>
    <t>MECÁNICO</t>
  </si>
  <si>
    <t>FÍSICO</t>
  </si>
  <si>
    <t>LOCATIVO</t>
  </si>
  <si>
    <t>ELÉCTRICO</t>
  </si>
  <si>
    <t>ERGONÓMICO</t>
  </si>
  <si>
    <t>QUÍMICO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</si>
  <si>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Trabajo, Ley N°  26842, Ley General de salud, D.U. N° 026-2020 Decreto de Urgencia que establece diversas medidas excepcionales y temporales para prevenir la propagación del Coronavirus (COVID-19) en el territorio nacional, D.U. N° 029-2020, Medidas complementarias destinadas al financiamiento de la micro y pequeña empresa y otras medidas para la reducción del impacto del covid-19 en la economía peruana,  R.M.N°055-2020-TR "Guía para la prevención del Coronavirus en el ámbito laboral”, D.S. N° 046-2020-PCM.- Decreto Supremo que precisa el Decreto Supremo N° 044-2020-PCM, que declara el Estado de Emergencia Nacional, por las graves circunstancias que afectan la vida de la Nación a consecuencia del brote del COVID 19. RM 972-2020-MINSA</t>
  </si>
  <si>
    <t>NIVEL DE PROBABILIDAD X
INDICE DE SEVERIDAD</t>
  </si>
  <si>
    <t>NIVEL DE PROBABILIDAD X
SEVERIDAD</t>
  </si>
  <si>
    <t>MATRIZ DE IDENTIFICACIÓN DE PELIGROS, EVALUACIÓN DE RIESGOS Y CONTROL EN INDUSTRIAS DEL SHANUSI</t>
  </si>
  <si>
    <t xml:space="preserve">INDUSTRIAS DEL SHANUSI </t>
  </si>
  <si>
    <t>V:00</t>
  </si>
  <si>
    <t xml:space="preserve">  Capacitación de Manejo y Uso de EPP, Capacitación de Herramientas Manuales y de Poder, Capacitación de IPERC, PETS, Mapa de Riesgos, Capacitación del RISST, Supervisión constante, Orden y Limpieza Periódica, señalización con letreros de seguridad.</t>
  </si>
  <si>
    <t>Gabinete contra incendios, extintores.</t>
  </si>
  <si>
    <t>Capacitación de manejo y uso de EPP, Capacitación de IPERC, Capacitación sobre el Plan de emergencia, Señalizaciones de seguridad, Capacitación en uso correcto de EPP.</t>
  </si>
  <si>
    <t>Capacitación sobre manejo y uso de EPP, capacitación sobre herramientas manuales y de poder, capacitación sobre  IPERC, capacitación RISST, caja de herramientas.</t>
  </si>
  <si>
    <t>Capacitación en hojas MSDS, Capacitación del Plan de Emergencias, Capacitación de IPERC, Capacitación del manejo y uso de epp.</t>
  </si>
  <si>
    <t>Equipos y superficies caliente</t>
  </si>
  <si>
    <t>Aislamiento térmico de tuberias</t>
  </si>
  <si>
    <t>Capacitación en Aislamiento y Bloqueo, Inspección del área de trabajo, Capacitación sobre uso y manejo de EPP, Señalización con letreros de Seguridad , Control permanente por la supervisión. Capacitación sobre plan de emergencia, capacitación RISST</t>
  </si>
  <si>
    <t xml:space="preserve"> Capacitación de manejo y uso de EPP, señalización con letreros de seguridad, capacitación sobre IPERC, Monitoreo ocupacional.</t>
  </si>
  <si>
    <t>Capacitación en IPERC, Control constante de la supervisión, Capacitación en planes de emergencia, Hidratación constante, Capacitación sobre uso y manejo de EPP.</t>
  </si>
  <si>
    <t>Capacitación de Manejo y Uso de EPP, Capacitación de IPERC, Plan de emergencia, Conformación de la brigada de emergencia. Simulacros de emergencia, capacitación a la brigada de emergencias.</t>
  </si>
  <si>
    <t xml:space="preserve">  Capacitación de Manejo y Uso de EPP, Capacitación de Herramientas Manuales y de Poder, Capacitación de IPERC, PETS, Mapa de Riesgos, Capacitación del RISST, Supervisión constante, Orden y Limpieza Periódica, señalización con letreros de seguridad, Inspecciones planificadas de condiciones inseguras.</t>
  </si>
  <si>
    <t>Pararrayos</t>
  </si>
  <si>
    <t>OPERADOR PLANTA EXTRACTORA - CLARIFICACIÓN</t>
  </si>
  <si>
    <t>Operación de Tridecanter</t>
  </si>
  <si>
    <t>Polo manga larga con cinta reflectiva, pantalón jean,  guantes de seguridad, protector auditivo, casco de seguridad,  zapatos de seguridad, lentes de seguridad.</t>
  </si>
  <si>
    <t>Lavado y engrase de FAST (caracol y chumaceras)</t>
  </si>
  <si>
    <t>Zapatos de Seguridad, Casco de seguridad.</t>
  </si>
  <si>
    <t>Polo manga larga con cinta reflectiva, pantalón jean,  guantes de seguridad.</t>
  </si>
  <si>
    <t>Contacto con fluidos o sustancias calientes</t>
  </si>
  <si>
    <t>Exposición a quemaduras de primer, segundo y tercer grado.</t>
  </si>
  <si>
    <t>Polo manga larga con cinta reflectiva, pantalón jean,  guantes de seguridad, casco de seguridad,  zapatos de seguridad, lentes de seguridad.</t>
  </si>
  <si>
    <t xml:space="preserve">  Capacitación uso correcto y cuidado de EPP, Capacitación de Herramientas Manuales y de Poder, Capacitación de IPERC, PETS, Mapa de Riesgos, Capacitación del RISST, Supervisión constante, Orden y Limpieza Periódica, señalización con letreros de seguridad.</t>
  </si>
  <si>
    <t>Contacto con superficies calientes, quemaduras, estrés térmico</t>
  </si>
  <si>
    <t>Capacitación sobre uso correcto de EPP, Señalización con letreros de seguridad (Advertencia: superficies calientes), Capacitación de IPERC, Capacitación RISST, hidratación constante.</t>
  </si>
  <si>
    <t>Plan de emergencia, Conformación de la brigada de emergencia. Simulacros de emergencia, capacitación a la brigada de emergencias, Capacitación en uso de extintores.</t>
  </si>
  <si>
    <t>Líneas eléctricas/Puntos energizados en Baja Tensión.</t>
  </si>
  <si>
    <t>Contacto con energía eléctrica en baja tensión, electrocución</t>
  </si>
  <si>
    <t>Polo manga larga con cinta reflectiva, pantalón jean,  guantes de seguridad, casco de seguridad, zapatos de seguridad.</t>
  </si>
  <si>
    <t>Guantes de seguridad, casco de seguridad, zapatos de seguridad.</t>
  </si>
  <si>
    <t>Caída al mismo nivel, resbalones, golpes, fracturas.</t>
  </si>
  <si>
    <t>Polo manga larga con cinta reflectiva, pantalón jean, casco de seguridad,  zapatos de seguridad</t>
  </si>
  <si>
    <t>Contacto con herramientas, golpes, contusiones.</t>
  </si>
  <si>
    <t>Guantes de seguridad</t>
  </si>
  <si>
    <t>Protector auditivo</t>
  </si>
  <si>
    <t xml:space="preserve"> Capacitación de manejo y uso de EPP, señalización con letreros de seguridad(Obligación: Uso obligatorio de protector auditivo, Advertencia: Ruido peligroso), capacitación sobre IPERC, Monitoreo ocupacional.</t>
  </si>
  <si>
    <t>Casco de seguridad,  zapatos de seguridad.</t>
  </si>
  <si>
    <t>Casco de seguridad, zapatos de seguridad.</t>
  </si>
  <si>
    <t>Zapatos de seguridad, casco de seguridad.</t>
  </si>
  <si>
    <t>Capacitación de IPERC, PETS, Mapa de Riesgos, Capacitación del RISST, Monitoreo ocupacional, Silla para el operador, pausas activas.</t>
  </si>
  <si>
    <t xml:space="preserve">  Capacitación de uso correcto y cuidado de EPP, Capacitación de IPERC, PETS, Capacitación del RISST, Supervisión constante, Orden y Limpieza Periódica, señalización con letreros de seguridad( Obligación: Uso obligatorio de tres puntos de apoyo).</t>
  </si>
  <si>
    <t>Capacitación sobre uso correcto y cuidado de EPP, Señalización con letreros de seguridad, Mantenimiento de líneas de vapor.</t>
  </si>
  <si>
    <t>Capacitación de IPERC, Mapa de Riesgos, Capacitación del RISST, Supervisión constante, Monitoreo ocupacional.</t>
  </si>
  <si>
    <t>Mascarillas</t>
  </si>
  <si>
    <t xml:space="preserve"> Control de síntomas de ingreso y salida aleatorio (termómetro digital, encuesta de síntomas) y capacitación de lavado de manos, capacitaciones y reuniones para mantener la distancia de 1.5 metros entre personas, Plan de Vigilancia Prevención y Control COVID-19, Seguimiento de casos sospechosos y confirmados, Capacitación sobre prevención y factores de riesgo de COVID-19, Capacitación del uso correcto de EPP, infografía de limpieza en equipos y ambientes de trabajo, Señalización COVID-19, implementación de alcohol en gel de 70° y  alcohol desinfectante al 70% en las mesas de trabajo. Solo aplica por COVID-19., Ambientes ventilados, controlar el aforo de personas, puntos para el lavado y desinfeccion de manos.</t>
  </si>
  <si>
    <t>Señalización del área, Capacitación de uso correcto y cuidado de EPP, Reporte de inspección de condiciones inseguras.</t>
  </si>
  <si>
    <t>Revisado por:</t>
  </si>
  <si>
    <t>Aprobado por:</t>
  </si>
  <si>
    <r>
      <t xml:space="preserve">Gerencia Industrial
</t>
    </r>
    <r>
      <rPr>
        <sz val="14"/>
        <rFont val="Arial Narrow"/>
        <family val="2"/>
      </rPr>
      <t>Nelson A. Lescano Leon</t>
    </r>
    <r>
      <rPr>
        <b/>
        <sz val="14"/>
        <rFont val="Arial Narrow"/>
        <family val="2"/>
      </rPr>
      <t xml:space="preserve">
(Jefe Industrial)</t>
    </r>
  </si>
  <si>
    <r>
      <t xml:space="preserve">CSST
</t>
    </r>
    <r>
      <rPr>
        <sz val="14"/>
        <rFont val="Arial Narrow"/>
        <family val="2"/>
      </rPr>
      <t>Jorge Luis Córdova Orozco</t>
    </r>
    <r>
      <rPr>
        <b/>
        <sz val="14"/>
        <rFont val="Arial Narrow"/>
        <family val="2"/>
      </rPr>
      <t xml:space="preserve">
(Presidente de CSST)</t>
    </r>
  </si>
  <si>
    <t>IP-SST-IDS-005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</si>
  <si>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</si>
  <si>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</si>
  <si>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</si>
  <si>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</si>
  <si>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</si>
  <si>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</si>
  <si>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</si>
  <si>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</si>
  <si>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</si>
  <si>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</si>
  <si>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</si>
  <si>
    <r>
      <t xml:space="preserve">Jefatura SST
</t>
    </r>
    <r>
      <rPr>
        <sz val="14"/>
        <rFont val="Arial Narrow"/>
        <family val="2"/>
      </rPr>
      <t>Katia Luz Romero Gomez</t>
    </r>
    <r>
      <rPr>
        <b/>
        <sz val="14"/>
        <rFont val="Arial Narrow"/>
        <family val="2"/>
      </rPr>
      <t xml:space="preserve">
(Coordinador 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</si>
</sst>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8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wrapText="1"/>
    </xf>
    <xf numFmtId="0" fontId="6" fillId="2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4" fillId="2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14" fillId="5" borderId="4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>
      <alignment horizontal="center" vertical="center" wrapText="1"/>
    </xf>
    <xf numFmtId="9" fontId="13" fillId="2" borderId="0" xfId="1" applyFont="1" applyFill="1" applyBorder="1" applyAlignment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3" fillId="2" borderId="0" xfId="0" applyFont="1" applyFill="1" applyAlignment="1">
      <alignment wrapText="1"/>
    </xf>
    <xf numFmtId="2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6" fillId="9" borderId="4" xfId="0" applyFont="1" applyFill="1" applyBorder="1" applyAlignment="1">
      <alignment horizontal="center" vertical="center" wrapText="1"/>
    </xf>
    <xf numFmtId="17" fontId="0" fillId="0" borderId="0" xfId="0" applyNumberFormat="1" applyAlignment="1">
      <alignment wrapText="1"/>
    </xf>
    <xf numFmtId="0" fontId="14" fillId="2" borderId="4" xfId="0" applyFont="1" applyFill="1" applyBorder="1" applyAlignment="1">
      <alignment horizontal="center" vertical="center" textRotation="90" wrapText="1"/>
    </xf>
    <xf numFmtId="0" fontId="21" fillId="10" borderId="4" xfId="0" applyFont="1" applyFill="1" applyBorder="1" applyAlignment="1">
      <alignment horizontal="center" vertical="center" wrapText="1"/>
    </xf>
    <xf numFmtId="0" fontId="22" fillId="10" borderId="4" xfId="0" applyFont="1" applyFill="1" applyBorder="1" applyAlignment="1">
      <alignment horizontal="center" vertical="center" wrapText="1"/>
    </xf>
    <xf numFmtId="0" fontId="22" fillId="10" borderId="10" xfId="0" applyFont="1" applyFill="1" applyBorder="1" applyAlignment="1">
      <alignment horizontal="center" vertical="center" textRotation="90" wrapText="1"/>
    </xf>
    <xf numFmtId="0" fontId="22" fillId="10" borderId="4" xfId="0" applyFont="1" applyFill="1" applyBorder="1" applyAlignment="1">
      <alignment horizontal="center" vertical="center" textRotation="90" wrapText="1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textRotation="90" wrapText="1"/>
    </xf>
    <xf numFmtId="0" fontId="23" fillId="0" borderId="4" xfId="0" applyFont="1" applyBorder="1" applyAlignment="1">
      <alignment horizontal="center" wrapText="1"/>
    </xf>
    <xf numFmtId="0" fontId="24" fillId="0" borderId="4" xfId="0" applyFont="1" applyBorder="1" applyAlignment="1">
      <alignment horizontal="center" vertical="center" wrapText="1"/>
    </xf>
    <xf numFmtId="0" fontId="24" fillId="12" borderId="10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14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9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wrapText="1"/>
    </xf>
    <xf numFmtId="0" fontId="19" fillId="3" borderId="12" xfId="0" applyFont="1" applyFill="1" applyBorder="1" applyAlignment="1">
      <alignment horizont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6" fillId="11" borderId="4" xfId="0" applyFont="1" applyFill="1" applyBorder="1" applyAlignment="1">
      <alignment horizontal="center" vertical="center"/>
    </xf>
    <xf numFmtId="0" fontId="21" fillId="10" borderId="10" xfId="0" applyFont="1" applyFill="1" applyBorder="1" applyAlignment="1">
      <alignment horizontal="center" vertical="center" wrapText="1"/>
    </xf>
    <xf numFmtId="0" fontId="21" fillId="10" borderId="11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 wrapText="1"/>
    </xf>
    <xf numFmtId="0" fontId="21" fillId="10" borderId="8" xfId="0" applyFont="1" applyFill="1" applyBorder="1" applyAlignment="1">
      <alignment horizontal="center" vertical="center" textRotation="90" wrapText="1"/>
    </xf>
    <xf numFmtId="0" fontId="21" fillId="10" borderId="9" xfId="0" applyFont="1" applyFill="1" applyBorder="1" applyAlignment="1">
      <alignment horizontal="center" vertical="center" textRotation="90" wrapText="1"/>
    </xf>
    <xf numFmtId="0" fontId="22" fillId="10" borderId="10" xfId="0" applyFont="1" applyFill="1" applyBorder="1" applyAlignment="1">
      <alignment horizontal="center" vertical="center" wrapText="1"/>
    </xf>
    <xf numFmtId="0" fontId="22" fillId="10" borderId="11" xfId="0" applyFont="1" applyFill="1" applyBorder="1" applyAlignment="1">
      <alignment horizontal="center" vertical="center" wrapText="1"/>
    </xf>
    <xf numFmtId="0" fontId="22" fillId="10" borderId="12" xfId="0" applyFont="1" applyFill="1" applyBorder="1" applyAlignment="1">
      <alignment horizontal="center" vertical="center" wrapText="1"/>
    </xf>
    <xf numFmtId="0" fontId="22" fillId="10" borderId="8" xfId="0" applyFont="1" applyFill="1" applyBorder="1" applyAlignment="1">
      <alignment horizontal="center" vertical="center" textRotation="90" wrapText="1"/>
    </xf>
    <xf numFmtId="0" fontId="22" fillId="10" borderId="9" xfId="0" applyFont="1" applyFill="1" applyBorder="1" applyAlignment="1">
      <alignment horizontal="center" vertical="center" textRotation="90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24" fillId="12" borderId="11" xfId="0" applyFont="1" applyFill="1" applyBorder="1" applyAlignment="1">
      <alignment horizontal="center" vertical="center"/>
    </xf>
    <xf numFmtId="0" fontId="24" fillId="12" borderId="12" xfId="0" applyFont="1" applyFill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 wrapText="1"/>
    </xf>
    <xf numFmtId="14" fontId="23" fillId="0" borderId="5" xfId="0" applyNumberFormat="1" applyFont="1" applyBorder="1" applyAlignment="1">
      <alignment horizontal="center" vertical="center" wrapText="1"/>
    </xf>
    <xf numFmtId="14" fontId="23" fillId="0" borderId="6" xfId="0" applyNumberFormat="1" applyFont="1" applyBorder="1" applyAlignment="1">
      <alignment horizontal="center" vertical="center" wrapText="1"/>
    </xf>
    <xf numFmtId="14" fontId="23" fillId="0" borderId="7" xfId="0" applyNumberFormat="1" applyFont="1" applyBorder="1" applyAlignment="1">
      <alignment horizontal="center" vertical="center" wrapText="1"/>
    </xf>
    <xf numFmtId="0" fontId="24" fillId="12" borderId="10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Porcentaje" xfId="1" builtinId="5"/>
  </cellStyles>
  <dxfs count="85">
    <dxf>
      <font>
        <color rgb="FF92D050"/>
      </font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4F2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ont>
        <color rgb="FF92D05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2D050"/>
      </font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ont>
        <color rgb="FF92D050"/>
      </font>
    </dxf>
    <dxf>
      <fill>
        <patternFill>
          <bgColor rgb="FF00B050"/>
        </patternFill>
      </fill>
    </dxf>
    <dxf>
      <fill>
        <patternFill>
          <bgColor rgb="FFFF6743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B9EB7D"/>
        </patternFill>
      </fill>
    </dxf>
    <dxf>
      <fill>
        <patternFill>
          <bgColor rgb="FFFF00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762000</xdr:colOff>
      <xdr:row>0</xdr:row>
      <xdr:rowOff>76200</xdr:rowOff>
    </xdr:from>
    <xdr:ext cx="1314450" cy="530947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762000" y="76200"/>
          <a:ext cx="1314450" cy="530947"/>
        </a:xfrm>
        <a:prstGeom prst="rect">
          <a:avLst/>
        </a:prstGeom>
      </xdr:spPr>
    </xdr:pic>
    <xdr:clientData/>
  </xdr:oneCellAnchor>
  <xdr:twoCellAnchor>
    <xdr:from>
      <xdr:col>15</xdr:col>
      <xdr:colOff>1847850</xdr:colOff>
      <xdr:row>60</xdr:row>
      <xdr:rowOff>95250</xdr:rowOff>
    </xdr:from>
    <xdr:to>
      <xdr:col>15</xdr:col>
      <xdr:colOff>3800475</xdr:colOff>
      <xdr:row>60</xdr:row>
      <xdr:rowOff>1303601</xdr:rowOff>
    </xdr:to>
    <xdr:pic>
      <xdr:nvPicPr>
        <xdr:cNvPr id="6" name="Imagen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59450" y="93535500"/>
          <a:ext cx="1952625" cy="1208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1276350</xdr:colOff>
      <xdr:row>60</xdr:row>
      <xdr:rowOff>57150</xdr:rowOff>
    </xdr:from>
    <xdr:to>
      <xdr:col>19</xdr:col>
      <xdr:colOff>2353031</xdr:colOff>
      <xdr:row>60</xdr:row>
      <xdr:rowOff>1276350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36550" y="93497400"/>
          <a:ext cx="2467331" cy="1219200"/>
        </a:xfrm>
        <a:prstGeom prst="rect">
          <a:avLst/>
        </a:prstGeom>
      </xdr:spPr>
    </xdr:pic>
    <xdr:clientData/>
  </xdr:twoCellAnchor>
  <xdr:twoCellAnchor editAs="oneCell">
    <xdr:from>
      <xdr:col>4</xdr:col>
      <xdr:colOff>867834</xdr:colOff>
      <xdr:row>60</xdr:row>
      <xdr:rowOff>181147</xdr:rowOff>
    </xdr:from>
    <xdr:to>
      <xdr:col>9</xdr:col>
      <xdr:colOff>473018</xdr:colOff>
      <xdr:row>60</xdr:row>
      <xdr:rowOff>1545166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88192147"/>
          <a:ext cx="3605684" cy="13640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F63"/>
  <sheetViews>
    <sheetView showGridLines="0" tabSelected="1" view="pageBreakPreview" zoomScale="55" zoomScaleNormal="50" zoomScaleSheetLayoutView="55" workbookViewId="0">
      <pane xSplit="2" ySplit="6" topLeftCell="T61" activePane="bottomRight" state="frozen"/>
      <selection pane="topRight" activeCell="C1" sqref="C1"/>
      <selection pane="bottomLeft" activeCell="A7" sqref="A7"/>
      <selection pane="bottomRight" activeCell="U63" sqref="U63:W63"/>
    </sheetView>
  </sheetViews>
  <sheetFormatPr baseColWidth="10" defaultColWidth="11.453125" defaultRowHeight="14" x14ac:dyDescent="0.3"/>
  <cols>
    <col min="1" max="1" width="24" style="24" customWidth="1"/>
    <col min="2" max="2" width="17.81640625" style="14" customWidth="1"/>
    <col min="3" max="3" width="30.26953125" style="14" customWidth="1"/>
    <col min="4" max="4" width="43.54296875" style="14" customWidth="1"/>
    <col min="5" max="5" width="18.81640625" style="25" customWidth="1"/>
    <col min="6" max="6" width="7.7265625" style="25" customWidth="1"/>
    <col min="7" max="7" width="13.26953125" style="25" customWidth="1"/>
    <col min="8" max="8" width="8.7265625" style="25" customWidth="1"/>
    <col min="9" max="9" width="8.453125" style="25" customWidth="1"/>
    <col min="10" max="13" width="7.7265625" style="25" customWidth="1"/>
    <col min="14" max="14" width="13.1796875" style="25" customWidth="1"/>
    <col min="15" max="15" width="31.54296875" style="14" customWidth="1"/>
    <col min="16" max="16" width="85" style="14" customWidth="1"/>
    <col min="17" max="17" width="16" style="14" customWidth="1"/>
    <col min="18" max="18" width="16.54296875" style="14" customWidth="1"/>
    <col min="19" max="19" width="20.7265625" style="14" customWidth="1"/>
    <col min="20" max="20" width="85.81640625" style="24" customWidth="1"/>
    <col min="21" max="21" width="40.7265625" style="14" customWidth="1"/>
    <col min="22" max="28" width="7.7265625" style="25" customWidth="1"/>
    <col min="29" max="29" width="25.54296875" style="25" customWidth="1"/>
    <col min="30" max="30" width="11.453125" style="14"/>
    <col min="31" max="31" width="27.453125" style="14" customWidth="1"/>
    <col min="32" max="16384" width="11.453125" style="14"/>
  </cols>
  <sheetData>
    <row r="1" spans="1:29" ht="30" customHeight="1" x14ac:dyDescent="0.3">
      <c r="A1" s="82"/>
      <c r="B1" s="83"/>
      <c r="C1" s="86" t="s">
        <v>112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8"/>
      <c r="V1" s="73" t="s">
        <v>0</v>
      </c>
      <c r="W1" s="73"/>
      <c r="X1" s="73"/>
      <c r="Y1" s="73"/>
      <c r="Z1" s="73"/>
      <c r="AA1" s="73" t="s">
        <v>165</v>
      </c>
      <c r="AB1" s="73"/>
      <c r="AC1" s="73"/>
    </row>
    <row r="2" spans="1:29" ht="30" customHeight="1" x14ac:dyDescent="0.3">
      <c r="A2" s="84"/>
      <c r="B2" s="85"/>
      <c r="C2" s="89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1"/>
      <c r="V2" s="73" t="s">
        <v>1</v>
      </c>
      <c r="W2" s="73"/>
      <c r="X2" s="73"/>
      <c r="Y2" s="73"/>
      <c r="Z2" s="73"/>
      <c r="AA2" s="73" t="s">
        <v>114</v>
      </c>
      <c r="AB2" s="73"/>
      <c r="AC2" s="73"/>
    </row>
    <row r="3" spans="1:29" s="1" customFormat="1" ht="23.25" customHeight="1" x14ac:dyDescent="0.45">
      <c r="A3" s="74" t="s">
        <v>2</v>
      </c>
      <c r="B3" s="75"/>
      <c r="C3" s="76" t="s">
        <v>113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8"/>
    </row>
    <row r="4" spans="1:29" s="1" customFormat="1" ht="51.75" customHeight="1" x14ac:dyDescent="0.35">
      <c r="A4" s="79" t="s">
        <v>89</v>
      </c>
      <c r="B4" s="80"/>
      <c r="C4" s="81" t="s">
        <v>128</v>
      </c>
      <c r="D4" s="79"/>
      <c r="E4" s="79"/>
      <c r="F4" s="79"/>
      <c r="G4" s="79"/>
      <c r="H4" s="79"/>
      <c r="I4" s="79"/>
      <c r="J4" s="79"/>
      <c r="K4" s="80"/>
      <c r="L4" s="81" t="s">
        <v>90</v>
      </c>
      <c r="M4" s="79"/>
      <c r="N4" s="79"/>
      <c r="O4" s="80"/>
      <c r="P4" s="81" t="s">
        <v>91</v>
      </c>
      <c r="Q4" s="79"/>
      <c r="R4" s="79"/>
      <c r="S4" s="80"/>
      <c r="T4" s="81" t="s">
        <v>92</v>
      </c>
      <c r="U4" s="80"/>
      <c r="V4" s="81" t="s">
        <v>93</v>
      </c>
      <c r="W4" s="79"/>
      <c r="X4" s="79"/>
      <c r="Y4" s="79"/>
      <c r="Z4" s="79"/>
      <c r="AA4" s="79"/>
      <c r="AB4" s="79"/>
      <c r="AC4" s="80"/>
    </row>
    <row r="5" spans="1:29" s="1" customFormat="1" ht="44.15" customHeight="1" x14ac:dyDescent="0.35">
      <c r="A5" s="99" t="s">
        <v>94</v>
      </c>
      <c r="B5" s="100"/>
      <c r="C5" s="100"/>
      <c r="D5" s="101"/>
      <c r="E5" s="37" t="s">
        <v>95</v>
      </c>
      <c r="F5" s="102" t="s">
        <v>96</v>
      </c>
      <c r="G5" s="102" t="s">
        <v>97</v>
      </c>
      <c r="H5" s="104" t="s">
        <v>3</v>
      </c>
      <c r="I5" s="105"/>
      <c r="J5" s="105"/>
      <c r="K5" s="105"/>
      <c r="L5" s="105"/>
      <c r="M5" s="105"/>
      <c r="N5" s="105"/>
      <c r="O5" s="106"/>
      <c r="P5" s="107" t="s">
        <v>4</v>
      </c>
      <c r="Q5" s="104" t="s">
        <v>24</v>
      </c>
      <c r="R5" s="105"/>
      <c r="S5" s="105"/>
      <c r="T5" s="105"/>
      <c r="U5" s="106"/>
      <c r="V5" s="104" t="s">
        <v>5</v>
      </c>
      <c r="W5" s="105"/>
      <c r="X5" s="105"/>
      <c r="Y5" s="105"/>
      <c r="Z5" s="105"/>
      <c r="AA5" s="105"/>
      <c r="AB5" s="105"/>
      <c r="AC5" s="106"/>
    </row>
    <row r="6" spans="1:29" s="2" customFormat="1" ht="244" customHeight="1" x14ac:dyDescent="0.35">
      <c r="A6" s="38" t="s">
        <v>6</v>
      </c>
      <c r="B6" s="38" t="s">
        <v>0</v>
      </c>
      <c r="C6" s="38" t="s">
        <v>7</v>
      </c>
      <c r="D6" s="38" t="s">
        <v>8</v>
      </c>
      <c r="E6" s="39" t="s">
        <v>98</v>
      </c>
      <c r="F6" s="103"/>
      <c r="G6" s="103"/>
      <c r="H6" s="40" t="s">
        <v>9</v>
      </c>
      <c r="I6" s="40" t="s">
        <v>10</v>
      </c>
      <c r="J6" s="40" t="s">
        <v>11</v>
      </c>
      <c r="K6" s="40" t="s">
        <v>12</v>
      </c>
      <c r="L6" s="40" t="s">
        <v>13</v>
      </c>
      <c r="M6" s="40" t="s">
        <v>14</v>
      </c>
      <c r="N6" s="40" t="s">
        <v>110</v>
      </c>
      <c r="O6" s="40" t="s">
        <v>15</v>
      </c>
      <c r="P6" s="108"/>
      <c r="Q6" s="40" t="s">
        <v>16</v>
      </c>
      <c r="R6" s="40" t="s">
        <v>17</v>
      </c>
      <c r="S6" s="40" t="s">
        <v>18</v>
      </c>
      <c r="T6" s="40" t="s">
        <v>19</v>
      </c>
      <c r="U6" s="40" t="s">
        <v>20</v>
      </c>
      <c r="V6" s="40" t="s">
        <v>9</v>
      </c>
      <c r="W6" s="40" t="s">
        <v>10</v>
      </c>
      <c r="X6" s="40" t="s">
        <v>11</v>
      </c>
      <c r="Y6" s="40" t="s">
        <v>12</v>
      </c>
      <c r="Z6" s="40" t="s">
        <v>13</v>
      </c>
      <c r="AA6" s="40" t="s">
        <v>14</v>
      </c>
      <c r="AB6" s="40" t="s">
        <v>111</v>
      </c>
      <c r="AC6" s="40" t="s">
        <v>15</v>
      </c>
    </row>
    <row r="7" spans="1:29" ht="182.25" customHeight="1" x14ac:dyDescent="0.3">
      <c r="A7" s="53" t="s">
        <v>129</v>
      </c>
      <c r="B7" s="15">
        <v>100</v>
      </c>
      <c r="C7" s="16" t="str">
        <f>IFERROR(VLOOKUP(B7,[4]PELIGROS!$B$7:$D$130,2,FALSE),"")</f>
        <v>Suelo en mal estado/ irregular</v>
      </c>
      <c r="D7" s="16" t="str">
        <f>IFERROR(VLOOKUP(B7,[4]PELIGROS!$B$7:$D$130,3,FALSE),"")</f>
        <v>Caída al mismo nivel, golpes, tropezones, fractura, estirones musculares</v>
      </c>
      <c r="E7" s="15" t="s">
        <v>99</v>
      </c>
      <c r="F7" s="36" t="s">
        <v>105</v>
      </c>
      <c r="G7" s="15" t="s">
        <v>79</v>
      </c>
      <c r="H7" s="15">
        <v>1</v>
      </c>
      <c r="I7" s="15">
        <v>2</v>
      </c>
      <c r="J7" s="15">
        <v>2</v>
      </c>
      <c r="K7" s="15">
        <v>3</v>
      </c>
      <c r="L7" s="15">
        <f t="shared" ref="L7:L41" si="0">H7+I7+J7+K7</f>
        <v>8</v>
      </c>
      <c r="M7" s="15">
        <v>2</v>
      </c>
      <c r="N7" s="15">
        <f t="shared" ref="N7" si="1">L7*M7</f>
        <v>16</v>
      </c>
      <c r="O7" s="17" t="str">
        <f t="shared" ref="O7:O41" si="2">IF(N7&gt;=25,"INTOLERABLE",IF(N7&gt;=17,"IMPORTANTE",IF(N7&gt;=9,"MODERADO",IF(N7&gt;=5,"TOLERABLE","TRIVIAL"))))</f>
        <v>MODERADO</v>
      </c>
      <c r="P7" s="18" t="s">
        <v>69</v>
      </c>
      <c r="Q7" s="15" t="s">
        <v>25</v>
      </c>
      <c r="R7" s="15" t="s">
        <v>25</v>
      </c>
      <c r="S7" s="18" t="s">
        <v>25</v>
      </c>
      <c r="T7" s="16" t="s">
        <v>126</v>
      </c>
      <c r="U7" s="15" t="s">
        <v>132</v>
      </c>
      <c r="V7" s="15">
        <v>1</v>
      </c>
      <c r="W7" s="15">
        <v>1</v>
      </c>
      <c r="X7" s="15">
        <v>1</v>
      </c>
      <c r="Y7" s="15">
        <v>3</v>
      </c>
      <c r="Z7" s="15">
        <f t="shared" ref="Z7" si="3">V7+W7+X7+Y7</f>
        <v>6</v>
      </c>
      <c r="AA7" s="15">
        <v>1</v>
      </c>
      <c r="AB7" s="15">
        <f t="shared" ref="AB7" si="4">Z7*AA7</f>
        <v>6</v>
      </c>
      <c r="AC7" s="17" t="str">
        <f t="shared" ref="AC7:AC41" si="5">IF(AB7&gt;=25,"INTOLERABLE",IF(AB7&gt;=17,"IMPORTANTE",IF(AB7&gt;=9,"MODERADO",IF(AB7&gt;=5,"TOLERABLE","TRIVIAL"))))</f>
        <v>TOLERABLE</v>
      </c>
    </row>
    <row r="8" spans="1:29" ht="121.5" customHeight="1" x14ac:dyDescent="0.3">
      <c r="A8" s="53"/>
      <c r="B8" s="15">
        <v>102</v>
      </c>
      <c r="C8" s="16" t="str">
        <f>IFERROR(VLOOKUP(B8,[4]PELIGROS!$B$7:$D$130,2,FALSE),"")</f>
        <v>Líquidos/emulsiones en el Suelo</v>
      </c>
      <c r="D8" s="16" t="s">
        <v>145</v>
      </c>
      <c r="E8" s="15" t="s">
        <v>99</v>
      </c>
      <c r="F8" s="36" t="s">
        <v>105</v>
      </c>
      <c r="G8" s="15" t="s">
        <v>79</v>
      </c>
      <c r="H8" s="15">
        <v>1</v>
      </c>
      <c r="I8" s="15">
        <v>2</v>
      </c>
      <c r="J8" s="15">
        <v>2</v>
      </c>
      <c r="K8" s="15">
        <v>3</v>
      </c>
      <c r="L8" s="15">
        <f t="shared" si="0"/>
        <v>8</v>
      </c>
      <c r="M8" s="15">
        <v>2</v>
      </c>
      <c r="N8" s="15">
        <f t="shared" ref="N8:N41" si="6">L8*M8</f>
        <v>16</v>
      </c>
      <c r="O8" s="17" t="str">
        <f t="shared" si="2"/>
        <v>MODERADO</v>
      </c>
      <c r="P8" s="18" t="s">
        <v>70</v>
      </c>
      <c r="Q8" s="15" t="s">
        <v>25</v>
      </c>
      <c r="R8" s="15" t="s">
        <v>25</v>
      </c>
      <c r="S8" s="18" t="s">
        <v>25</v>
      </c>
      <c r="T8" s="16" t="s">
        <v>115</v>
      </c>
      <c r="U8" s="18" t="s">
        <v>136</v>
      </c>
      <c r="V8" s="15">
        <v>1</v>
      </c>
      <c r="W8" s="15">
        <v>1</v>
      </c>
      <c r="X8" s="15">
        <v>1</v>
      </c>
      <c r="Y8" s="15">
        <v>1</v>
      </c>
      <c r="Z8" s="15">
        <f>V8+W8+X8+Y8</f>
        <v>4</v>
      </c>
      <c r="AA8" s="15">
        <v>2</v>
      </c>
      <c r="AB8" s="15">
        <f t="shared" ref="AB8:AB41" si="7">Z8*AA8</f>
        <v>8</v>
      </c>
      <c r="AC8" s="17" t="str">
        <f t="shared" si="5"/>
        <v>TOLERABLE</v>
      </c>
    </row>
    <row r="9" spans="1:29" ht="121.5" customHeight="1" x14ac:dyDescent="0.3">
      <c r="A9" s="53"/>
      <c r="B9" s="15">
        <v>104</v>
      </c>
      <c r="C9" s="16" t="str">
        <f>IFERROR(VLOOKUP(B9,[4]PELIGROS!$B$7:$D$130,2,FALSE),"")</f>
        <v>Zanjas / Desniveles/ Excavaciones  en el lugar de trabajo</v>
      </c>
      <c r="D9" s="16" t="str">
        <f>IFERROR(VLOOKUP(B9,[4]PELIGROS!$B$7:$D$130,3,FALSE),"")</f>
        <v>Caídas a distinto nivel, tropezones, golpes</v>
      </c>
      <c r="E9" s="15" t="s">
        <v>99</v>
      </c>
      <c r="F9" s="36" t="s">
        <v>105</v>
      </c>
      <c r="G9" s="15" t="s">
        <v>79</v>
      </c>
      <c r="H9" s="15">
        <v>1</v>
      </c>
      <c r="I9" s="15">
        <v>2</v>
      </c>
      <c r="J9" s="15">
        <v>2</v>
      </c>
      <c r="K9" s="15">
        <v>3</v>
      </c>
      <c r="L9" s="15">
        <f t="shared" si="0"/>
        <v>8</v>
      </c>
      <c r="M9" s="15">
        <v>2</v>
      </c>
      <c r="N9" s="15">
        <f t="shared" si="6"/>
        <v>16</v>
      </c>
      <c r="O9" s="17" t="str">
        <f t="shared" si="2"/>
        <v>MODERADO</v>
      </c>
      <c r="P9" s="18" t="s">
        <v>71</v>
      </c>
      <c r="Q9" s="15" t="s">
        <v>25</v>
      </c>
      <c r="R9" s="15" t="s">
        <v>25</v>
      </c>
      <c r="S9" s="15" t="s">
        <v>21</v>
      </c>
      <c r="T9" s="15" t="s">
        <v>160</v>
      </c>
      <c r="U9" s="18" t="s">
        <v>132</v>
      </c>
      <c r="V9" s="15">
        <v>1</v>
      </c>
      <c r="W9" s="15">
        <v>1</v>
      </c>
      <c r="X9" s="15">
        <v>1</v>
      </c>
      <c r="Y9" s="15">
        <v>3</v>
      </c>
      <c r="Z9" s="15">
        <f t="shared" ref="Z9:Z41" si="8">V9+W9+X9+Y9</f>
        <v>6</v>
      </c>
      <c r="AA9" s="15">
        <v>1</v>
      </c>
      <c r="AB9" s="15">
        <f t="shared" si="7"/>
        <v>6</v>
      </c>
      <c r="AC9" s="17" t="str">
        <f t="shared" si="5"/>
        <v>TOLERABLE</v>
      </c>
    </row>
    <row r="10" spans="1:29" ht="121.5" customHeight="1" x14ac:dyDescent="0.3">
      <c r="A10" s="53"/>
      <c r="B10" s="15">
        <v>106</v>
      </c>
      <c r="C10" s="16" t="str">
        <f>IFERROR(VLOOKUP(B10,[4]PELIGROS!$B$7:$D$130,2,FALSE),"")</f>
        <v>Uso de escaleras fijas</v>
      </c>
      <c r="D10" s="16" t="str">
        <f>IFERROR(VLOOKUP(B10,[4]PELIGROS!$B$7:$D$130,3,FALSE),"")</f>
        <v>Resbalones, caídas a distinto nivel, golpes, fracturas, muerte.</v>
      </c>
      <c r="E10" s="15" t="s">
        <v>99</v>
      </c>
      <c r="F10" s="36" t="s">
        <v>103</v>
      </c>
      <c r="G10" s="15" t="s">
        <v>79</v>
      </c>
      <c r="H10" s="15">
        <v>1</v>
      </c>
      <c r="I10" s="15">
        <v>2</v>
      </c>
      <c r="J10" s="15">
        <v>2</v>
      </c>
      <c r="K10" s="15">
        <v>3</v>
      </c>
      <c r="L10" s="15">
        <f t="shared" si="0"/>
        <v>8</v>
      </c>
      <c r="M10" s="15">
        <v>3</v>
      </c>
      <c r="N10" s="15">
        <f t="shared" si="6"/>
        <v>24</v>
      </c>
      <c r="O10" s="17" t="str">
        <f t="shared" si="2"/>
        <v>IMPORTANTE</v>
      </c>
      <c r="P10" s="18" t="s">
        <v>70</v>
      </c>
      <c r="Q10" s="15" t="s">
        <v>25</v>
      </c>
      <c r="R10" s="15" t="s">
        <v>25</v>
      </c>
      <c r="S10" s="15" t="s">
        <v>26</v>
      </c>
      <c r="T10" s="15" t="s">
        <v>155</v>
      </c>
      <c r="U10" s="18" t="s">
        <v>151</v>
      </c>
      <c r="V10" s="15">
        <v>1</v>
      </c>
      <c r="W10" s="15">
        <v>1</v>
      </c>
      <c r="X10" s="15">
        <v>1</v>
      </c>
      <c r="Y10" s="15">
        <v>3</v>
      </c>
      <c r="Z10" s="15">
        <f>V10+W10+X10+Y10</f>
        <v>6</v>
      </c>
      <c r="AA10" s="15">
        <v>2</v>
      </c>
      <c r="AB10" s="15">
        <f t="shared" si="7"/>
        <v>12</v>
      </c>
      <c r="AC10" s="17" t="str">
        <f t="shared" si="5"/>
        <v>MODERADO</v>
      </c>
    </row>
    <row r="11" spans="1:29" ht="121.5" customHeight="1" x14ac:dyDescent="0.3">
      <c r="A11" s="53"/>
      <c r="B11" s="15">
        <v>301</v>
      </c>
      <c r="C11" s="16" t="str">
        <f>IFERROR(VLOOKUP(B11,[4]PELIGROS!$B$7:$D$130,2,FALSE),"")</f>
        <v xml:space="preserve">Manipulación de herramientas y objetos varios </v>
      </c>
      <c r="D11" s="16" t="s">
        <v>147</v>
      </c>
      <c r="E11" s="15" t="s">
        <v>99</v>
      </c>
      <c r="F11" s="36" t="s">
        <v>103</v>
      </c>
      <c r="G11" s="15" t="s">
        <v>79</v>
      </c>
      <c r="H11" s="15">
        <v>1</v>
      </c>
      <c r="I11" s="15">
        <v>1</v>
      </c>
      <c r="J11" s="15">
        <v>2</v>
      </c>
      <c r="K11" s="15">
        <v>3</v>
      </c>
      <c r="L11" s="15">
        <f t="shared" si="0"/>
        <v>7</v>
      </c>
      <c r="M11" s="15">
        <v>1</v>
      </c>
      <c r="N11" s="15">
        <f t="shared" si="6"/>
        <v>7</v>
      </c>
      <c r="O11" s="17" t="str">
        <f t="shared" si="2"/>
        <v>TOLERABLE</v>
      </c>
      <c r="P11" s="18" t="s">
        <v>70</v>
      </c>
      <c r="Q11" s="15" t="s">
        <v>25</v>
      </c>
      <c r="R11" s="15" t="s">
        <v>25</v>
      </c>
      <c r="S11" s="18" t="s">
        <v>25</v>
      </c>
      <c r="T11" s="15" t="s">
        <v>118</v>
      </c>
      <c r="U11" s="18" t="s">
        <v>148</v>
      </c>
      <c r="V11" s="15">
        <v>1</v>
      </c>
      <c r="W11" s="15">
        <v>1</v>
      </c>
      <c r="X11" s="15">
        <v>1</v>
      </c>
      <c r="Y11" s="15">
        <v>3</v>
      </c>
      <c r="Z11" s="15">
        <f t="shared" si="8"/>
        <v>6</v>
      </c>
      <c r="AA11" s="15">
        <v>1</v>
      </c>
      <c r="AB11" s="15">
        <f t="shared" si="7"/>
        <v>6</v>
      </c>
      <c r="AC11" s="17" t="str">
        <f t="shared" si="5"/>
        <v>TOLERABLE</v>
      </c>
    </row>
    <row r="12" spans="1:29" ht="182.25" customHeight="1" x14ac:dyDescent="0.3">
      <c r="A12" s="53"/>
      <c r="B12" s="15">
        <v>500</v>
      </c>
      <c r="C12" s="16" t="s">
        <v>141</v>
      </c>
      <c r="D12" s="16" t="s">
        <v>142</v>
      </c>
      <c r="E12" s="15" t="s">
        <v>99</v>
      </c>
      <c r="F12" s="36" t="s">
        <v>106</v>
      </c>
      <c r="G12" s="15" t="s">
        <v>79</v>
      </c>
      <c r="H12" s="15">
        <v>1</v>
      </c>
      <c r="I12" s="15">
        <v>2</v>
      </c>
      <c r="J12" s="15">
        <v>2</v>
      </c>
      <c r="K12" s="15">
        <v>2</v>
      </c>
      <c r="L12" s="15">
        <f t="shared" si="0"/>
        <v>7</v>
      </c>
      <c r="M12" s="15">
        <v>3</v>
      </c>
      <c r="N12" s="15">
        <f t="shared" si="6"/>
        <v>21</v>
      </c>
      <c r="O12" s="17" t="str">
        <f t="shared" si="2"/>
        <v>IMPORTANTE</v>
      </c>
      <c r="P12" s="18" t="s">
        <v>70</v>
      </c>
      <c r="Q12" s="15" t="s">
        <v>25</v>
      </c>
      <c r="R12" s="15" t="s">
        <v>25</v>
      </c>
      <c r="S12" s="19" t="s">
        <v>22</v>
      </c>
      <c r="T12" s="15" t="s">
        <v>122</v>
      </c>
      <c r="U12" s="18" t="s">
        <v>144</v>
      </c>
      <c r="V12" s="15">
        <v>1</v>
      </c>
      <c r="W12" s="15">
        <v>1</v>
      </c>
      <c r="X12" s="15">
        <v>1</v>
      </c>
      <c r="Y12" s="15">
        <v>2</v>
      </c>
      <c r="Z12" s="15">
        <f t="shared" si="8"/>
        <v>5</v>
      </c>
      <c r="AA12" s="15">
        <v>3</v>
      </c>
      <c r="AB12" s="15">
        <f t="shared" si="7"/>
        <v>15</v>
      </c>
      <c r="AC12" s="17" t="str">
        <f t="shared" si="5"/>
        <v>MODERADO</v>
      </c>
    </row>
    <row r="13" spans="1:29" ht="121.5" customHeight="1" x14ac:dyDescent="0.3">
      <c r="A13" s="53"/>
      <c r="B13" s="15">
        <v>607</v>
      </c>
      <c r="C13" s="16" t="s">
        <v>120</v>
      </c>
      <c r="D13" s="16" t="s">
        <v>138</v>
      </c>
      <c r="E13" s="15" t="s">
        <v>99</v>
      </c>
      <c r="F13" s="36" t="s">
        <v>104</v>
      </c>
      <c r="G13" s="15" t="s">
        <v>79</v>
      </c>
      <c r="H13" s="15">
        <v>1</v>
      </c>
      <c r="I13" s="15">
        <v>2</v>
      </c>
      <c r="J13" s="15">
        <v>2</v>
      </c>
      <c r="K13" s="15">
        <v>3</v>
      </c>
      <c r="L13" s="15">
        <f t="shared" si="0"/>
        <v>8</v>
      </c>
      <c r="M13" s="15">
        <v>2</v>
      </c>
      <c r="N13" s="15">
        <f t="shared" si="6"/>
        <v>16</v>
      </c>
      <c r="O13" s="17" t="str">
        <f t="shared" si="2"/>
        <v>MODERADO</v>
      </c>
      <c r="P13" s="18" t="s">
        <v>70</v>
      </c>
      <c r="Q13" s="15" t="s">
        <v>25</v>
      </c>
      <c r="R13" s="15" t="s">
        <v>25</v>
      </c>
      <c r="S13" s="18" t="s">
        <v>121</v>
      </c>
      <c r="T13" s="16" t="s">
        <v>139</v>
      </c>
      <c r="U13" s="18" t="s">
        <v>133</v>
      </c>
      <c r="V13" s="15">
        <v>1</v>
      </c>
      <c r="W13" s="15">
        <v>1</v>
      </c>
      <c r="X13" s="15">
        <v>1</v>
      </c>
      <c r="Y13" s="15">
        <v>2</v>
      </c>
      <c r="Z13" s="15">
        <f t="shared" si="8"/>
        <v>5</v>
      </c>
      <c r="AA13" s="15">
        <v>1</v>
      </c>
      <c r="AB13" s="15">
        <f t="shared" si="7"/>
        <v>5</v>
      </c>
      <c r="AC13" s="17" t="str">
        <f t="shared" si="5"/>
        <v>TOLERABLE</v>
      </c>
    </row>
    <row r="14" spans="1:29" ht="202.5" customHeight="1" x14ac:dyDescent="0.3">
      <c r="A14" s="53"/>
      <c r="B14" s="15">
        <v>800</v>
      </c>
      <c r="C14" s="16" t="str">
        <f>IFERROR(VLOOKUP(B14,[4]PELIGROS!$B$7:$D$130,2,FALSE),"")</f>
        <v>Ruido debido a máquinas o equipos</v>
      </c>
      <c r="D14" s="16" t="str">
        <f>IFERROR(VLOOKUP(B14,[4]PELIGROS!$B$7:$D$130,3,FALSE),"")</f>
        <v>Exposición continua al ruido, hipoacusia, tensión muscular, estrés, falta de concentración.</v>
      </c>
      <c r="E14" s="15" t="s">
        <v>99</v>
      </c>
      <c r="F14" s="36" t="s">
        <v>104</v>
      </c>
      <c r="G14" s="15" t="s">
        <v>79</v>
      </c>
      <c r="H14" s="15">
        <v>1</v>
      </c>
      <c r="I14" s="15">
        <v>2</v>
      </c>
      <c r="J14" s="15">
        <v>2</v>
      </c>
      <c r="K14" s="15">
        <v>3</v>
      </c>
      <c r="L14" s="15">
        <f t="shared" si="0"/>
        <v>8</v>
      </c>
      <c r="M14" s="15">
        <v>3</v>
      </c>
      <c r="N14" s="15">
        <f t="shared" si="6"/>
        <v>24</v>
      </c>
      <c r="O14" s="17" t="str">
        <f t="shared" si="2"/>
        <v>IMPORTANTE</v>
      </c>
      <c r="P14" s="18" t="s">
        <v>72</v>
      </c>
      <c r="Q14" s="15" t="s">
        <v>25</v>
      </c>
      <c r="R14" s="15" t="s">
        <v>25</v>
      </c>
      <c r="S14" s="18" t="s">
        <v>25</v>
      </c>
      <c r="T14" s="20" t="s">
        <v>123</v>
      </c>
      <c r="U14" s="18" t="s">
        <v>149</v>
      </c>
      <c r="V14" s="15">
        <v>1</v>
      </c>
      <c r="W14" s="15">
        <v>1</v>
      </c>
      <c r="X14" s="15">
        <v>1</v>
      </c>
      <c r="Y14" s="15">
        <v>3</v>
      </c>
      <c r="Z14" s="15">
        <f t="shared" si="8"/>
        <v>6</v>
      </c>
      <c r="AA14" s="15">
        <v>1</v>
      </c>
      <c r="AB14" s="15">
        <f t="shared" si="7"/>
        <v>6</v>
      </c>
      <c r="AC14" s="17" t="str">
        <f t="shared" si="5"/>
        <v>TOLERABLE</v>
      </c>
    </row>
    <row r="15" spans="1:29" ht="202.5" customHeight="1" x14ac:dyDescent="0.3">
      <c r="A15" s="53"/>
      <c r="B15" s="15">
        <v>802</v>
      </c>
      <c r="C15" s="16" t="str">
        <f>IFERROR(VLOOKUP(B15,[4]PELIGROS!$B$7:$D$130,2,FALSE),"")</f>
        <v>Vibración debido a máquinas o equipos</v>
      </c>
      <c r="D15" s="16" t="str">
        <f>IFERROR(VLOOKUP(B15,[4]PELIGROS!$B$7:$D$130,3,FALSE),"")</f>
        <v>Exposición a vibraciones, transtornos neurovasculares, lesiones a la columna y raquídeas.</v>
      </c>
      <c r="E15" s="15" t="s">
        <v>99</v>
      </c>
      <c r="F15" s="36" t="s">
        <v>104</v>
      </c>
      <c r="G15" s="15" t="s">
        <v>79</v>
      </c>
      <c r="H15" s="15">
        <v>1</v>
      </c>
      <c r="I15" s="15">
        <v>2</v>
      </c>
      <c r="J15" s="15">
        <v>2</v>
      </c>
      <c r="K15" s="15">
        <v>3</v>
      </c>
      <c r="L15" s="15">
        <f t="shared" si="0"/>
        <v>8</v>
      </c>
      <c r="M15" s="15">
        <v>3</v>
      </c>
      <c r="N15" s="15">
        <f t="shared" si="6"/>
        <v>24</v>
      </c>
      <c r="O15" s="17" t="str">
        <f t="shared" si="2"/>
        <v>IMPORTANTE</v>
      </c>
      <c r="P15" s="18" t="s">
        <v>72</v>
      </c>
      <c r="Q15" s="15" t="s">
        <v>25</v>
      </c>
      <c r="R15" s="15" t="s">
        <v>25</v>
      </c>
      <c r="S15" s="18" t="s">
        <v>25</v>
      </c>
      <c r="T15" s="18" t="s">
        <v>157</v>
      </c>
      <c r="U15" s="18" t="s">
        <v>25</v>
      </c>
      <c r="V15" s="15">
        <v>1</v>
      </c>
      <c r="W15" s="15">
        <v>1</v>
      </c>
      <c r="X15" s="15">
        <v>1</v>
      </c>
      <c r="Y15" s="15">
        <v>3</v>
      </c>
      <c r="Z15" s="15">
        <f t="shared" si="8"/>
        <v>6</v>
      </c>
      <c r="AA15" s="15">
        <v>2</v>
      </c>
      <c r="AB15" s="15">
        <f t="shared" si="7"/>
        <v>12</v>
      </c>
      <c r="AC15" s="17" t="str">
        <f t="shared" si="5"/>
        <v>MODERADO</v>
      </c>
    </row>
    <row r="16" spans="1:29" ht="393.65" customHeight="1" x14ac:dyDescent="0.3">
      <c r="A16" s="53"/>
      <c r="B16" s="15">
        <v>908</v>
      </c>
      <c r="C16" s="16" t="str">
        <f>IFERROR(VLOOKUP(B16,[4]PELIGROS!$B$7:$D$130,2,FALSE),"")</f>
        <v>Virus SARS-CoV-2 (Virus que produce la enfermedad COVID-19)</v>
      </c>
      <c r="D16" s="16" t="str">
        <f>IFERROR(VLOOKUP(B16,[4]PELIGROS!$B$7:$D$130,3,FALSE),"")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6" s="15" t="s">
        <v>99</v>
      </c>
      <c r="F16" s="36" t="s">
        <v>101</v>
      </c>
      <c r="G16" s="15" t="s">
        <v>102</v>
      </c>
      <c r="H16" s="16">
        <v>1</v>
      </c>
      <c r="I16" s="16">
        <v>1</v>
      </c>
      <c r="J16" s="16">
        <v>1</v>
      </c>
      <c r="K16" s="15">
        <v>3</v>
      </c>
      <c r="L16" s="15">
        <f t="shared" si="0"/>
        <v>6</v>
      </c>
      <c r="M16" s="16">
        <v>3</v>
      </c>
      <c r="N16" s="15">
        <f t="shared" si="6"/>
        <v>18</v>
      </c>
      <c r="O16" s="17" t="str">
        <f t="shared" si="2"/>
        <v>IMPORTANTE</v>
      </c>
      <c r="P16" s="46" t="s">
        <v>176</v>
      </c>
      <c r="Q16" s="15" t="s">
        <v>25</v>
      </c>
      <c r="R16" s="15" t="s">
        <v>25</v>
      </c>
      <c r="S16" s="18" t="s">
        <v>25</v>
      </c>
      <c r="T16" s="20" t="s">
        <v>159</v>
      </c>
      <c r="U16" s="18" t="s">
        <v>158</v>
      </c>
      <c r="V16" s="16">
        <v>1</v>
      </c>
      <c r="W16" s="16">
        <v>1</v>
      </c>
      <c r="X16" s="16">
        <v>1</v>
      </c>
      <c r="Y16" s="15">
        <v>2</v>
      </c>
      <c r="Z16" s="15">
        <f t="shared" si="8"/>
        <v>5</v>
      </c>
      <c r="AA16" s="16">
        <v>2</v>
      </c>
      <c r="AB16" s="15">
        <f t="shared" si="7"/>
        <v>10</v>
      </c>
      <c r="AC16" s="17" t="str">
        <f t="shared" si="5"/>
        <v>MODERADO</v>
      </c>
    </row>
    <row r="17" spans="1:30" ht="121.5" customHeight="1" x14ac:dyDescent="0.3">
      <c r="A17" s="53" t="s">
        <v>23</v>
      </c>
      <c r="B17" s="15">
        <v>100</v>
      </c>
      <c r="C17" s="16" t="str">
        <f>IFERROR(VLOOKUP(B17,[4]PELIGROS!$B$7:$D$130,2,FALSE),"")</f>
        <v>Suelo en mal estado/ irregular</v>
      </c>
      <c r="D17" s="16" t="str">
        <f>IFERROR(VLOOKUP(B17,[4]PELIGROS!$B$7:$D$130,3,FALSE),"")</f>
        <v>Caída al mismo nivel, golpes, tropezones, fractura, estirones musculares</v>
      </c>
      <c r="E17" s="15" t="s">
        <v>99</v>
      </c>
      <c r="F17" s="36" t="s">
        <v>105</v>
      </c>
      <c r="G17" s="15" t="s">
        <v>79</v>
      </c>
      <c r="H17" s="15">
        <v>1</v>
      </c>
      <c r="I17" s="15">
        <v>2</v>
      </c>
      <c r="J17" s="15">
        <v>2</v>
      </c>
      <c r="K17" s="15">
        <v>2</v>
      </c>
      <c r="L17" s="15">
        <f t="shared" si="0"/>
        <v>7</v>
      </c>
      <c r="M17" s="15">
        <v>2</v>
      </c>
      <c r="N17" s="15">
        <f t="shared" si="6"/>
        <v>14</v>
      </c>
      <c r="O17" s="17" t="str">
        <f t="shared" si="2"/>
        <v>MODERADO</v>
      </c>
      <c r="P17" s="18" t="s">
        <v>70</v>
      </c>
      <c r="Q17" s="15" t="s">
        <v>25</v>
      </c>
      <c r="R17" s="15" t="s">
        <v>25</v>
      </c>
      <c r="S17" s="18" t="s">
        <v>25</v>
      </c>
      <c r="T17" s="15" t="s">
        <v>126</v>
      </c>
      <c r="U17" s="15" t="s">
        <v>132</v>
      </c>
      <c r="V17" s="15">
        <v>1</v>
      </c>
      <c r="W17" s="15">
        <v>1</v>
      </c>
      <c r="X17" s="15">
        <v>1</v>
      </c>
      <c r="Y17" s="15">
        <v>2</v>
      </c>
      <c r="Z17" s="15">
        <f t="shared" si="8"/>
        <v>5</v>
      </c>
      <c r="AA17" s="15">
        <v>1</v>
      </c>
      <c r="AB17" s="15">
        <f t="shared" si="7"/>
        <v>5</v>
      </c>
      <c r="AC17" s="17" t="str">
        <f t="shared" si="5"/>
        <v>TOLERABLE</v>
      </c>
      <c r="AD17" s="21"/>
    </row>
    <row r="18" spans="1:30" ht="121.5" customHeight="1" x14ac:dyDescent="0.3">
      <c r="A18" s="53"/>
      <c r="B18" s="15">
        <v>102</v>
      </c>
      <c r="C18" s="16" t="str">
        <f>IFERROR(VLOOKUP(B18,[4]PELIGROS!$B$7:$D$130,2,FALSE),"")</f>
        <v>Líquidos/emulsiones en el Suelo</v>
      </c>
      <c r="D18" s="16" t="s">
        <v>145</v>
      </c>
      <c r="E18" s="15" t="s">
        <v>99</v>
      </c>
      <c r="F18" s="36" t="s">
        <v>105</v>
      </c>
      <c r="G18" s="15" t="s">
        <v>79</v>
      </c>
      <c r="H18" s="15">
        <v>1</v>
      </c>
      <c r="I18" s="15">
        <v>2</v>
      </c>
      <c r="J18" s="15">
        <v>2</v>
      </c>
      <c r="K18" s="15">
        <v>3</v>
      </c>
      <c r="L18" s="15">
        <f t="shared" si="0"/>
        <v>8</v>
      </c>
      <c r="M18" s="15">
        <v>2</v>
      </c>
      <c r="N18" s="15">
        <f t="shared" si="6"/>
        <v>16</v>
      </c>
      <c r="O18" s="17" t="str">
        <f t="shared" si="2"/>
        <v>MODERADO</v>
      </c>
      <c r="P18" s="18" t="s">
        <v>70</v>
      </c>
      <c r="Q18" s="15" t="s">
        <v>25</v>
      </c>
      <c r="R18" s="15" t="s">
        <v>25</v>
      </c>
      <c r="S18" s="18" t="s">
        <v>25</v>
      </c>
      <c r="T18" s="16" t="s">
        <v>115</v>
      </c>
      <c r="U18" s="18" t="s">
        <v>130</v>
      </c>
      <c r="V18" s="15">
        <v>1</v>
      </c>
      <c r="W18" s="15">
        <v>1</v>
      </c>
      <c r="X18" s="15">
        <v>1</v>
      </c>
      <c r="Y18" s="15">
        <v>1</v>
      </c>
      <c r="Z18" s="15">
        <f t="shared" si="8"/>
        <v>4</v>
      </c>
      <c r="AA18" s="15">
        <v>2</v>
      </c>
      <c r="AB18" s="15">
        <f t="shared" si="7"/>
        <v>8</v>
      </c>
      <c r="AC18" s="17" t="str">
        <f t="shared" si="5"/>
        <v>TOLERABLE</v>
      </c>
    </row>
    <row r="19" spans="1:30" ht="121.5" customHeight="1" x14ac:dyDescent="0.3">
      <c r="A19" s="53"/>
      <c r="B19" s="15">
        <v>104</v>
      </c>
      <c r="C19" s="16" t="str">
        <f>IFERROR(VLOOKUP(B19,[4]PELIGROS!$B$7:$D$130,2,FALSE),"")</f>
        <v>Zanjas / Desniveles/ Excavaciones  en el lugar de trabajo</v>
      </c>
      <c r="D19" s="16" t="str">
        <f>IFERROR(VLOOKUP(B19,[4]PELIGROS!$B$7:$D$130,3,FALSE),"")</f>
        <v>Caídas a distinto nivel, tropezones, golpes</v>
      </c>
      <c r="E19" s="15" t="s">
        <v>99</v>
      </c>
      <c r="F19" s="36" t="s">
        <v>105</v>
      </c>
      <c r="G19" s="15" t="s">
        <v>79</v>
      </c>
      <c r="H19" s="15">
        <v>1</v>
      </c>
      <c r="I19" s="15">
        <v>2</v>
      </c>
      <c r="J19" s="15">
        <v>2</v>
      </c>
      <c r="K19" s="15">
        <v>2</v>
      </c>
      <c r="L19" s="15">
        <f t="shared" si="0"/>
        <v>7</v>
      </c>
      <c r="M19" s="15">
        <v>2</v>
      </c>
      <c r="N19" s="15">
        <f t="shared" si="6"/>
        <v>14</v>
      </c>
      <c r="O19" s="17" t="str">
        <f t="shared" si="2"/>
        <v>MODERADO</v>
      </c>
      <c r="P19" s="18" t="s">
        <v>71</v>
      </c>
      <c r="Q19" s="15" t="s">
        <v>25</v>
      </c>
      <c r="R19" s="15" t="s">
        <v>25</v>
      </c>
      <c r="S19" s="15" t="s">
        <v>21</v>
      </c>
      <c r="T19" s="15" t="s">
        <v>160</v>
      </c>
      <c r="U19" s="18" t="s">
        <v>132</v>
      </c>
      <c r="V19" s="15">
        <v>1</v>
      </c>
      <c r="W19" s="15">
        <v>1</v>
      </c>
      <c r="X19" s="15">
        <v>1</v>
      </c>
      <c r="Y19" s="15">
        <v>2</v>
      </c>
      <c r="Z19" s="15">
        <f t="shared" si="8"/>
        <v>5</v>
      </c>
      <c r="AA19" s="15">
        <v>1</v>
      </c>
      <c r="AB19" s="15">
        <f t="shared" si="7"/>
        <v>5</v>
      </c>
      <c r="AC19" s="17" t="str">
        <f t="shared" si="5"/>
        <v>TOLERABLE</v>
      </c>
    </row>
    <row r="20" spans="1:30" ht="121.5" customHeight="1" x14ac:dyDescent="0.3">
      <c r="A20" s="53"/>
      <c r="B20" s="15">
        <v>106</v>
      </c>
      <c r="C20" s="16" t="str">
        <f>IFERROR(VLOOKUP(B20,[4]PELIGROS!$B$7:$D$130,2,FALSE),"")</f>
        <v>Uso de escaleras fijas</v>
      </c>
      <c r="D20" s="16" t="str">
        <f>IFERROR(VLOOKUP(B20,[4]PELIGROS!$B$7:$D$130,3,FALSE),"")</f>
        <v>Resbalones, caídas a distinto nivel, golpes, fracturas, muerte.</v>
      </c>
      <c r="E20" s="15" t="s">
        <v>99</v>
      </c>
      <c r="F20" s="36" t="s">
        <v>103</v>
      </c>
      <c r="G20" s="15" t="s">
        <v>79</v>
      </c>
      <c r="H20" s="15">
        <v>1</v>
      </c>
      <c r="I20" s="15">
        <v>2</v>
      </c>
      <c r="J20" s="15">
        <v>2</v>
      </c>
      <c r="K20" s="15">
        <v>2</v>
      </c>
      <c r="L20" s="15">
        <f t="shared" si="0"/>
        <v>7</v>
      </c>
      <c r="M20" s="15">
        <v>3</v>
      </c>
      <c r="N20" s="15">
        <f t="shared" si="6"/>
        <v>21</v>
      </c>
      <c r="O20" s="17" t="str">
        <f t="shared" si="2"/>
        <v>IMPORTANTE</v>
      </c>
      <c r="P20" s="18" t="s">
        <v>70</v>
      </c>
      <c r="Q20" s="15" t="s">
        <v>25</v>
      </c>
      <c r="R20" s="15" t="s">
        <v>25</v>
      </c>
      <c r="S20" s="15" t="s">
        <v>26</v>
      </c>
      <c r="T20" s="15" t="s">
        <v>155</v>
      </c>
      <c r="U20" s="18" t="s">
        <v>151</v>
      </c>
      <c r="V20" s="15">
        <v>1</v>
      </c>
      <c r="W20" s="15">
        <v>1</v>
      </c>
      <c r="X20" s="15">
        <v>1</v>
      </c>
      <c r="Y20" s="15">
        <v>2</v>
      </c>
      <c r="Z20" s="15">
        <f>V20+W20+X20+Y20</f>
        <v>5</v>
      </c>
      <c r="AA20" s="15">
        <v>2</v>
      </c>
      <c r="AB20" s="15">
        <f t="shared" si="7"/>
        <v>10</v>
      </c>
      <c r="AC20" s="17" t="str">
        <f t="shared" si="5"/>
        <v>MODERADO</v>
      </c>
    </row>
    <row r="21" spans="1:30" ht="121.5" customHeight="1" x14ac:dyDescent="0.3">
      <c r="A21" s="53"/>
      <c r="B21" s="15">
        <v>301</v>
      </c>
      <c r="C21" s="16" t="str">
        <f>IFERROR(VLOOKUP(B21,[4]PELIGROS!$B$7:$D$130,2,FALSE),"")</f>
        <v xml:space="preserve">Manipulación de herramientas y objetos varios </v>
      </c>
      <c r="D21" s="16" t="s">
        <v>147</v>
      </c>
      <c r="E21" s="15" t="s">
        <v>99</v>
      </c>
      <c r="F21" s="36" t="s">
        <v>103</v>
      </c>
      <c r="G21" s="15" t="s">
        <v>79</v>
      </c>
      <c r="H21" s="15">
        <v>1</v>
      </c>
      <c r="I21" s="15">
        <v>1</v>
      </c>
      <c r="J21" s="15">
        <v>2</v>
      </c>
      <c r="K21" s="15">
        <v>2</v>
      </c>
      <c r="L21" s="15">
        <f t="shared" si="0"/>
        <v>6</v>
      </c>
      <c r="M21" s="15">
        <v>1</v>
      </c>
      <c r="N21" s="15">
        <f t="shared" si="6"/>
        <v>6</v>
      </c>
      <c r="O21" s="17" t="str">
        <f t="shared" si="2"/>
        <v>TOLERABLE</v>
      </c>
      <c r="P21" s="18" t="s">
        <v>70</v>
      </c>
      <c r="Q21" s="15" t="s">
        <v>25</v>
      </c>
      <c r="R21" s="15" t="s">
        <v>25</v>
      </c>
      <c r="S21" s="18" t="s">
        <v>25</v>
      </c>
      <c r="T21" s="15" t="s">
        <v>118</v>
      </c>
      <c r="U21" s="18" t="s">
        <v>148</v>
      </c>
      <c r="V21" s="15">
        <v>1</v>
      </c>
      <c r="W21" s="15">
        <v>1</v>
      </c>
      <c r="X21" s="15">
        <v>1</v>
      </c>
      <c r="Y21" s="15">
        <v>2</v>
      </c>
      <c r="Z21" s="15">
        <f t="shared" si="8"/>
        <v>5</v>
      </c>
      <c r="AA21" s="15">
        <v>1</v>
      </c>
      <c r="AB21" s="15">
        <f t="shared" si="7"/>
        <v>5</v>
      </c>
      <c r="AC21" s="17" t="str">
        <f t="shared" si="5"/>
        <v>TOLERABLE</v>
      </c>
    </row>
    <row r="22" spans="1:30" ht="121.5" customHeight="1" x14ac:dyDescent="0.3">
      <c r="A22" s="53"/>
      <c r="B22" s="15">
        <v>600</v>
      </c>
      <c r="C22" s="16" t="s">
        <v>134</v>
      </c>
      <c r="D22" s="16" t="s">
        <v>135</v>
      </c>
      <c r="E22" s="15" t="s">
        <v>99</v>
      </c>
      <c r="F22" s="36" t="s">
        <v>104</v>
      </c>
      <c r="G22" s="15" t="s">
        <v>79</v>
      </c>
      <c r="H22" s="15">
        <v>1</v>
      </c>
      <c r="I22" s="15">
        <v>2</v>
      </c>
      <c r="J22" s="15">
        <v>2</v>
      </c>
      <c r="K22" s="15">
        <v>2</v>
      </c>
      <c r="L22" s="15">
        <f t="shared" si="0"/>
        <v>7</v>
      </c>
      <c r="M22" s="15">
        <v>3</v>
      </c>
      <c r="N22" s="15">
        <f t="shared" si="6"/>
        <v>21</v>
      </c>
      <c r="O22" s="17" t="str">
        <f t="shared" si="2"/>
        <v>IMPORTANTE</v>
      </c>
      <c r="P22" s="18" t="s">
        <v>70</v>
      </c>
      <c r="Q22" s="15" t="s">
        <v>25</v>
      </c>
      <c r="R22" s="15" t="s">
        <v>25</v>
      </c>
      <c r="S22" s="18" t="s">
        <v>25</v>
      </c>
      <c r="T22" s="22" t="s">
        <v>137</v>
      </c>
      <c r="U22" s="18" t="s">
        <v>136</v>
      </c>
      <c r="V22" s="15">
        <v>1</v>
      </c>
      <c r="W22" s="15">
        <v>1</v>
      </c>
      <c r="X22" s="15">
        <v>1</v>
      </c>
      <c r="Y22" s="15">
        <v>2</v>
      </c>
      <c r="Z22" s="15">
        <f t="shared" si="8"/>
        <v>5</v>
      </c>
      <c r="AA22" s="15">
        <v>2</v>
      </c>
      <c r="AB22" s="15">
        <f t="shared" si="7"/>
        <v>10</v>
      </c>
      <c r="AC22" s="17" t="str">
        <f t="shared" si="5"/>
        <v>MODERADO</v>
      </c>
    </row>
    <row r="23" spans="1:30" ht="121.5" customHeight="1" x14ac:dyDescent="0.3">
      <c r="A23" s="53"/>
      <c r="B23" s="15">
        <v>607</v>
      </c>
      <c r="C23" s="16" t="s">
        <v>120</v>
      </c>
      <c r="D23" s="16" t="s">
        <v>138</v>
      </c>
      <c r="E23" s="15" t="s">
        <v>99</v>
      </c>
      <c r="F23" s="36" t="s">
        <v>104</v>
      </c>
      <c r="G23" s="15" t="s">
        <v>79</v>
      </c>
      <c r="H23" s="15">
        <v>1</v>
      </c>
      <c r="I23" s="15">
        <v>2</v>
      </c>
      <c r="J23" s="15">
        <v>2</v>
      </c>
      <c r="K23" s="15">
        <v>2</v>
      </c>
      <c r="L23" s="15">
        <f t="shared" si="0"/>
        <v>7</v>
      </c>
      <c r="M23" s="15">
        <v>2</v>
      </c>
      <c r="N23" s="15">
        <f t="shared" si="6"/>
        <v>14</v>
      </c>
      <c r="O23" s="17" t="str">
        <f t="shared" si="2"/>
        <v>MODERADO</v>
      </c>
      <c r="P23" s="18" t="s">
        <v>70</v>
      </c>
      <c r="Q23" s="15" t="s">
        <v>25</v>
      </c>
      <c r="R23" s="15" t="s">
        <v>25</v>
      </c>
      <c r="S23" s="18" t="s">
        <v>121</v>
      </c>
      <c r="T23" s="16" t="s">
        <v>139</v>
      </c>
      <c r="U23" s="18" t="s">
        <v>133</v>
      </c>
      <c r="V23" s="15">
        <v>1</v>
      </c>
      <c r="W23" s="15">
        <v>1</v>
      </c>
      <c r="X23" s="15">
        <v>1</v>
      </c>
      <c r="Y23" s="15">
        <v>1</v>
      </c>
      <c r="Z23" s="15">
        <f t="shared" si="8"/>
        <v>4</v>
      </c>
      <c r="AA23" s="15">
        <v>1</v>
      </c>
      <c r="AB23" s="15">
        <f t="shared" si="7"/>
        <v>4</v>
      </c>
      <c r="AC23" s="17" t="str">
        <f t="shared" si="5"/>
        <v>TRIVIAL</v>
      </c>
    </row>
    <row r="24" spans="1:30" ht="121.5" customHeight="1" x14ac:dyDescent="0.3">
      <c r="A24" s="53"/>
      <c r="B24" s="15">
        <v>610</v>
      </c>
      <c r="C24" s="16" t="str">
        <f>IFERROR(VLOOKUP(B24,[4]PELIGROS!$B$7:$D$130,2,FALSE),"")</f>
        <v>Vapor de agua</v>
      </c>
      <c r="D24" s="16" t="str">
        <f>IFERROR(VLOOKUP(B24,[4]PELIGROS!$B$7:$D$130,3,FALSE),"")</f>
        <v>Inhalación de vapor de agua, quemaduras de primer, segundo y tercer grado.</v>
      </c>
      <c r="E24" s="15" t="s">
        <v>99</v>
      </c>
      <c r="F24" s="36" t="s">
        <v>104</v>
      </c>
      <c r="G24" s="15" t="s">
        <v>79</v>
      </c>
      <c r="H24" s="15">
        <v>1</v>
      </c>
      <c r="I24" s="15">
        <v>2</v>
      </c>
      <c r="J24" s="15">
        <v>2</v>
      </c>
      <c r="K24" s="15">
        <v>3</v>
      </c>
      <c r="L24" s="15">
        <f t="shared" si="0"/>
        <v>8</v>
      </c>
      <c r="M24" s="15">
        <v>2</v>
      </c>
      <c r="N24" s="15">
        <f t="shared" si="6"/>
        <v>16</v>
      </c>
      <c r="O24" s="17" t="str">
        <f t="shared" si="2"/>
        <v>MODERADO</v>
      </c>
      <c r="P24" s="18" t="s">
        <v>70</v>
      </c>
      <c r="Q24" s="15" t="s">
        <v>25</v>
      </c>
      <c r="R24" s="15" t="s">
        <v>25</v>
      </c>
      <c r="S24" s="18"/>
      <c r="T24" s="16" t="s">
        <v>156</v>
      </c>
      <c r="U24" s="18" t="s">
        <v>143</v>
      </c>
      <c r="V24" s="15">
        <v>1</v>
      </c>
      <c r="W24" s="15">
        <v>1</v>
      </c>
      <c r="X24" s="15">
        <v>1</v>
      </c>
      <c r="Y24" s="15">
        <v>2</v>
      </c>
      <c r="Z24" s="15">
        <f t="shared" si="8"/>
        <v>5</v>
      </c>
      <c r="AA24" s="15">
        <v>1</v>
      </c>
      <c r="AB24" s="15">
        <f t="shared" si="7"/>
        <v>5</v>
      </c>
      <c r="AC24" s="17" t="str">
        <f t="shared" si="5"/>
        <v>TOLERABLE</v>
      </c>
    </row>
    <row r="25" spans="1:30" ht="202.5" customHeight="1" x14ac:dyDescent="0.3">
      <c r="A25" s="53"/>
      <c r="B25" s="15">
        <v>800</v>
      </c>
      <c r="C25" s="16" t="str">
        <f>IFERROR(VLOOKUP(B25,[4]PELIGROS!$B$7:$D$130,2,FALSE),"")</f>
        <v>Ruido debido a máquinas o equipos</v>
      </c>
      <c r="D25" s="16" t="str">
        <f>IFERROR(VLOOKUP(B25,[4]PELIGROS!$B$7:$D$130,3,FALSE),"")</f>
        <v>Exposición continua al ruido, hipoacusia, tensión muscular, estrés, falta de concentración.</v>
      </c>
      <c r="E25" s="15" t="s">
        <v>99</v>
      </c>
      <c r="F25" s="36" t="s">
        <v>104</v>
      </c>
      <c r="G25" s="15" t="s">
        <v>79</v>
      </c>
      <c r="H25" s="15">
        <v>1</v>
      </c>
      <c r="I25" s="15">
        <v>2</v>
      </c>
      <c r="J25" s="15">
        <v>2</v>
      </c>
      <c r="K25" s="15">
        <v>3</v>
      </c>
      <c r="L25" s="15">
        <f t="shared" si="0"/>
        <v>8</v>
      </c>
      <c r="M25" s="15">
        <v>3</v>
      </c>
      <c r="N25" s="15">
        <f t="shared" si="6"/>
        <v>24</v>
      </c>
      <c r="O25" s="17" t="str">
        <f t="shared" si="2"/>
        <v>IMPORTANTE</v>
      </c>
      <c r="P25" s="18" t="s">
        <v>72</v>
      </c>
      <c r="Q25" s="15" t="s">
        <v>25</v>
      </c>
      <c r="R25" s="15" t="s">
        <v>25</v>
      </c>
      <c r="S25" s="18" t="s">
        <v>25</v>
      </c>
      <c r="T25" s="20" t="s">
        <v>150</v>
      </c>
      <c r="U25" s="18" t="s">
        <v>149</v>
      </c>
      <c r="V25" s="15">
        <v>1</v>
      </c>
      <c r="W25" s="15">
        <v>1</v>
      </c>
      <c r="X25" s="15">
        <v>1</v>
      </c>
      <c r="Y25" s="15">
        <v>3</v>
      </c>
      <c r="Z25" s="15">
        <f t="shared" si="8"/>
        <v>6</v>
      </c>
      <c r="AA25" s="15">
        <v>1</v>
      </c>
      <c r="AB25" s="15">
        <f t="shared" si="7"/>
        <v>6</v>
      </c>
      <c r="AC25" s="17" t="str">
        <f t="shared" si="5"/>
        <v>TOLERABLE</v>
      </c>
    </row>
    <row r="26" spans="1:30" ht="400.5" customHeight="1" x14ac:dyDescent="0.3">
      <c r="A26" s="53"/>
      <c r="B26" s="15">
        <v>908</v>
      </c>
      <c r="C26" s="16" t="str">
        <f>IFERROR(VLOOKUP(B26,[4]PELIGROS!$B$7:$D$130,2,FALSE),"")</f>
        <v>Virus SARS-CoV-2 (Virus que produce la enfermedad COVID-19)</v>
      </c>
      <c r="D26" s="16" t="str">
        <f>IFERROR(VLOOKUP(B26,[4]PELIGROS!$B$7:$D$130,3,FALSE),"")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6" s="15" t="s">
        <v>99</v>
      </c>
      <c r="F26" s="36" t="s">
        <v>101</v>
      </c>
      <c r="G26" s="15" t="s">
        <v>102</v>
      </c>
      <c r="H26" s="16">
        <v>1</v>
      </c>
      <c r="I26" s="16">
        <v>1</v>
      </c>
      <c r="J26" s="16">
        <v>1</v>
      </c>
      <c r="K26" s="15">
        <v>3</v>
      </c>
      <c r="L26" s="15">
        <f t="shared" si="0"/>
        <v>6</v>
      </c>
      <c r="M26" s="16">
        <v>3</v>
      </c>
      <c r="N26" s="15">
        <f t="shared" si="6"/>
        <v>18</v>
      </c>
      <c r="O26" s="17" t="str">
        <f t="shared" si="2"/>
        <v>IMPORTANTE</v>
      </c>
      <c r="P26" s="46" t="s">
        <v>176</v>
      </c>
      <c r="Q26" s="15" t="s">
        <v>25</v>
      </c>
      <c r="R26" s="15" t="s">
        <v>25</v>
      </c>
      <c r="S26" s="18" t="s">
        <v>25</v>
      </c>
      <c r="T26" s="20" t="s">
        <v>159</v>
      </c>
      <c r="U26" s="18" t="s">
        <v>158</v>
      </c>
      <c r="V26" s="16">
        <v>1</v>
      </c>
      <c r="W26" s="16">
        <v>1</v>
      </c>
      <c r="X26" s="16">
        <v>1</v>
      </c>
      <c r="Y26" s="15">
        <v>2</v>
      </c>
      <c r="Z26" s="15">
        <f t="shared" si="8"/>
        <v>5</v>
      </c>
      <c r="AA26" s="16">
        <v>2</v>
      </c>
      <c r="AB26" s="15">
        <f t="shared" si="7"/>
        <v>10</v>
      </c>
      <c r="AC26" s="17" t="str">
        <f t="shared" si="5"/>
        <v>MODERADO</v>
      </c>
    </row>
    <row r="27" spans="1:30" ht="182.25" customHeight="1" x14ac:dyDescent="0.3">
      <c r="A27" s="53"/>
      <c r="B27" s="15">
        <v>1010</v>
      </c>
      <c r="C27" s="16" t="str">
        <f>IFERROR(VLOOKUP(B27,[4]PELIGROS!$B$7:$D$130,2,FALSE),"")</f>
        <v>Trabajos de Pie</v>
      </c>
      <c r="D27" s="16" t="str">
        <f>IFERROR(VLOOKUP(B27,[4]PELIGROS!$B$7:$D$130,3,FALSE),"")</f>
        <v xml:space="preserve">Trabajos de pie con tiempo prolongados, fatiga y tensión muscular, várices, daños en los tendones y ligamentos </v>
      </c>
      <c r="E27" s="15" t="s">
        <v>99</v>
      </c>
      <c r="F27" s="36" t="s">
        <v>107</v>
      </c>
      <c r="G27" s="15" t="s">
        <v>102</v>
      </c>
      <c r="H27" s="15">
        <v>1</v>
      </c>
      <c r="I27" s="15">
        <v>2</v>
      </c>
      <c r="J27" s="15">
        <v>2</v>
      </c>
      <c r="K27" s="15">
        <v>3</v>
      </c>
      <c r="L27" s="15">
        <f t="shared" si="0"/>
        <v>8</v>
      </c>
      <c r="M27" s="15">
        <v>2</v>
      </c>
      <c r="N27" s="15">
        <f t="shared" si="6"/>
        <v>16</v>
      </c>
      <c r="O27" s="17" t="str">
        <f t="shared" si="2"/>
        <v>MODERADO</v>
      </c>
      <c r="P27" s="18" t="s">
        <v>69</v>
      </c>
      <c r="Q27" s="15" t="s">
        <v>25</v>
      </c>
      <c r="R27" s="15" t="s">
        <v>25</v>
      </c>
      <c r="S27" s="18" t="s">
        <v>25</v>
      </c>
      <c r="T27" s="16" t="s">
        <v>154</v>
      </c>
      <c r="U27" s="18" t="s">
        <v>25</v>
      </c>
      <c r="V27" s="15">
        <v>1</v>
      </c>
      <c r="W27" s="15">
        <v>1</v>
      </c>
      <c r="X27" s="15">
        <v>1</v>
      </c>
      <c r="Y27" s="15">
        <v>3</v>
      </c>
      <c r="Z27" s="15">
        <f t="shared" si="8"/>
        <v>6</v>
      </c>
      <c r="AA27" s="15">
        <v>1</v>
      </c>
      <c r="AB27" s="15">
        <f t="shared" si="7"/>
        <v>6</v>
      </c>
      <c r="AC27" s="17" t="str">
        <f t="shared" si="5"/>
        <v>TOLERABLE</v>
      </c>
    </row>
    <row r="28" spans="1:30" ht="121.5" customHeight="1" x14ac:dyDescent="0.3">
      <c r="A28" s="53" t="s">
        <v>131</v>
      </c>
      <c r="B28" s="15">
        <v>102</v>
      </c>
      <c r="C28" s="16" t="str">
        <f>IFERROR(VLOOKUP(B28,[4]PELIGROS!$B$7:$D$130,2,FALSE),"")</f>
        <v>Líquidos/emulsiones en el Suelo</v>
      </c>
      <c r="D28" s="16" t="s">
        <v>145</v>
      </c>
      <c r="E28" s="15" t="s">
        <v>100</v>
      </c>
      <c r="F28" s="36" t="s">
        <v>105</v>
      </c>
      <c r="G28" s="15" t="s">
        <v>79</v>
      </c>
      <c r="H28" s="15">
        <v>1</v>
      </c>
      <c r="I28" s="15">
        <v>2</v>
      </c>
      <c r="J28" s="15">
        <v>2</v>
      </c>
      <c r="K28" s="15">
        <v>3</v>
      </c>
      <c r="L28" s="15">
        <f t="shared" si="0"/>
        <v>8</v>
      </c>
      <c r="M28" s="15">
        <v>2</v>
      </c>
      <c r="N28" s="15">
        <f t="shared" si="6"/>
        <v>16</v>
      </c>
      <c r="O28" s="17" t="str">
        <f t="shared" si="2"/>
        <v>MODERADO</v>
      </c>
      <c r="P28" s="18" t="s">
        <v>70</v>
      </c>
      <c r="Q28" s="15" t="s">
        <v>25</v>
      </c>
      <c r="R28" s="15" t="s">
        <v>25</v>
      </c>
      <c r="S28" s="18" t="s">
        <v>25</v>
      </c>
      <c r="T28" s="16" t="s">
        <v>115</v>
      </c>
      <c r="U28" s="18" t="s">
        <v>130</v>
      </c>
      <c r="V28" s="15">
        <v>1</v>
      </c>
      <c r="W28" s="15">
        <v>1</v>
      </c>
      <c r="X28" s="15">
        <v>1</v>
      </c>
      <c r="Y28" s="15">
        <v>1</v>
      </c>
      <c r="Z28" s="15">
        <f t="shared" si="8"/>
        <v>4</v>
      </c>
      <c r="AA28" s="15">
        <v>2</v>
      </c>
      <c r="AB28" s="15">
        <f t="shared" si="7"/>
        <v>8</v>
      </c>
      <c r="AC28" s="17" t="str">
        <f t="shared" si="5"/>
        <v>TOLERABLE</v>
      </c>
    </row>
    <row r="29" spans="1:30" ht="121.5" customHeight="1" x14ac:dyDescent="0.3">
      <c r="A29" s="53"/>
      <c r="B29" s="15">
        <v>301</v>
      </c>
      <c r="C29" s="16" t="str">
        <f>IFERROR(VLOOKUP(B29,[4]PELIGROS!$B$7:$D$130,2,FALSE),"")</f>
        <v xml:space="preserve">Manipulación de herramientas y objetos varios </v>
      </c>
      <c r="D29" s="16" t="s">
        <v>147</v>
      </c>
      <c r="E29" s="15" t="s">
        <v>99</v>
      </c>
      <c r="F29" s="36" t="s">
        <v>103</v>
      </c>
      <c r="G29" s="15" t="s">
        <v>79</v>
      </c>
      <c r="H29" s="15">
        <v>1</v>
      </c>
      <c r="I29" s="15">
        <v>1</v>
      </c>
      <c r="J29" s="15">
        <v>2</v>
      </c>
      <c r="K29" s="15">
        <v>2</v>
      </c>
      <c r="L29" s="15">
        <f t="shared" si="0"/>
        <v>6</v>
      </c>
      <c r="M29" s="15">
        <v>1</v>
      </c>
      <c r="N29" s="15">
        <f t="shared" si="6"/>
        <v>6</v>
      </c>
      <c r="O29" s="17" t="str">
        <f t="shared" si="2"/>
        <v>TOLERABLE</v>
      </c>
      <c r="P29" s="18" t="s">
        <v>70</v>
      </c>
      <c r="Q29" s="15" t="s">
        <v>25</v>
      </c>
      <c r="R29" s="15" t="s">
        <v>25</v>
      </c>
      <c r="S29" s="18" t="s">
        <v>25</v>
      </c>
      <c r="T29" s="15" t="s">
        <v>118</v>
      </c>
      <c r="U29" s="18" t="s">
        <v>148</v>
      </c>
      <c r="V29" s="15">
        <v>1</v>
      </c>
      <c r="W29" s="15">
        <v>1</v>
      </c>
      <c r="X29" s="15">
        <v>1</v>
      </c>
      <c r="Y29" s="15">
        <v>2</v>
      </c>
      <c r="Z29" s="15">
        <f t="shared" si="8"/>
        <v>5</v>
      </c>
      <c r="AA29" s="15">
        <v>1</v>
      </c>
      <c r="AB29" s="15">
        <f t="shared" si="7"/>
        <v>5</v>
      </c>
      <c r="AC29" s="17" t="str">
        <f t="shared" si="5"/>
        <v>TOLERABLE</v>
      </c>
    </row>
    <row r="30" spans="1:30" ht="182.25" customHeight="1" x14ac:dyDescent="0.3">
      <c r="A30" s="53"/>
      <c r="B30" s="15">
        <v>500</v>
      </c>
      <c r="C30" s="16" t="str">
        <f>IFERROR(VLOOKUP(B30,[4]PELIGROS!$B$7:$D$130,2,FALSE),"")</f>
        <v>Líneas eléctricas/Puntos energizados en Baja Tensión.</v>
      </c>
      <c r="D30" s="16" t="s">
        <v>142</v>
      </c>
      <c r="E30" s="15" t="s">
        <v>99</v>
      </c>
      <c r="F30" s="36" t="s">
        <v>106</v>
      </c>
      <c r="G30" s="15" t="s">
        <v>79</v>
      </c>
      <c r="H30" s="15">
        <v>1</v>
      </c>
      <c r="I30" s="15">
        <v>2</v>
      </c>
      <c r="J30" s="15">
        <v>2</v>
      </c>
      <c r="K30" s="15">
        <v>2</v>
      </c>
      <c r="L30" s="15">
        <f t="shared" si="0"/>
        <v>7</v>
      </c>
      <c r="M30" s="15">
        <v>3</v>
      </c>
      <c r="N30" s="15">
        <f t="shared" si="6"/>
        <v>21</v>
      </c>
      <c r="O30" s="17" t="str">
        <f t="shared" si="2"/>
        <v>IMPORTANTE</v>
      </c>
      <c r="P30" s="18" t="s">
        <v>70</v>
      </c>
      <c r="Q30" s="15" t="s">
        <v>25</v>
      </c>
      <c r="R30" s="15" t="s">
        <v>25</v>
      </c>
      <c r="S30" s="19" t="s">
        <v>22</v>
      </c>
      <c r="T30" s="15" t="s">
        <v>122</v>
      </c>
      <c r="U30" s="18" t="s">
        <v>144</v>
      </c>
      <c r="V30" s="15">
        <v>1</v>
      </c>
      <c r="W30" s="15">
        <v>1</v>
      </c>
      <c r="X30" s="15">
        <v>1</v>
      </c>
      <c r="Y30" s="15">
        <v>2</v>
      </c>
      <c r="Z30" s="15">
        <f t="shared" si="8"/>
        <v>5</v>
      </c>
      <c r="AA30" s="15">
        <v>3</v>
      </c>
      <c r="AB30" s="15">
        <f t="shared" si="7"/>
        <v>15</v>
      </c>
      <c r="AC30" s="17" t="str">
        <f t="shared" si="5"/>
        <v>MODERADO</v>
      </c>
    </row>
    <row r="31" spans="1:30" ht="121.5" customHeight="1" x14ac:dyDescent="0.3">
      <c r="A31" s="53"/>
      <c r="B31" s="15">
        <v>600</v>
      </c>
      <c r="C31" s="16" t="s">
        <v>134</v>
      </c>
      <c r="D31" s="16" t="s">
        <v>135</v>
      </c>
      <c r="E31" s="15" t="s">
        <v>99</v>
      </c>
      <c r="F31" s="36" t="s">
        <v>104</v>
      </c>
      <c r="G31" s="15" t="s">
        <v>79</v>
      </c>
      <c r="H31" s="15">
        <v>1</v>
      </c>
      <c r="I31" s="15">
        <v>2</v>
      </c>
      <c r="J31" s="15">
        <v>2</v>
      </c>
      <c r="K31" s="15">
        <v>3</v>
      </c>
      <c r="L31" s="15">
        <f t="shared" si="0"/>
        <v>8</v>
      </c>
      <c r="M31" s="15">
        <v>3</v>
      </c>
      <c r="N31" s="15">
        <f t="shared" si="6"/>
        <v>24</v>
      </c>
      <c r="O31" s="17" t="str">
        <f t="shared" si="2"/>
        <v>IMPORTANTE</v>
      </c>
      <c r="P31" s="18" t="s">
        <v>70</v>
      </c>
      <c r="Q31" s="15" t="s">
        <v>25</v>
      </c>
      <c r="R31" s="15" t="s">
        <v>25</v>
      </c>
      <c r="S31" s="18" t="s">
        <v>25</v>
      </c>
      <c r="T31" s="22" t="s">
        <v>137</v>
      </c>
      <c r="U31" s="18" t="s">
        <v>136</v>
      </c>
      <c r="V31" s="15">
        <v>1</v>
      </c>
      <c r="W31" s="15">
        <v>1</v>
      </c>
      <c r="X31" s="15">
        <v>1</v>
      </c>
      <c r="Y31" s="15">
        <v>3</v>
      </c>
      <c r="Z31" s="15">
        <f t="shared" si="8"/>
        <v>6</v>
      </c>
      <c r="AA31" s="15">
        <v>2</v>
      </c>
      <c r="AB31" s="15">
        <f t="shared" si="7"/>
        <v>12</v>
      </c>
      <c r="AC31" s="17" t="str">
        <f t="shared" si="5"/>
        <v>MODERADO</v>
      </c>
    </row>
    <row r="32" spans="1:30" ht="141.75" customHeight="1" x14ac:dyDescent="0.3">
      <c r="A32" s="53"/>
      <c r="B32" s="15">
        <v>602</v>
      </c>
      <c r="C32" s="16" t="str">
        <f>IFERROR(VLOOKUP(B32,[4]PELIGROS!$B$7:$D$130,2,FALSE),"")</f>
        <v>Ambientes con altas temperaturas</v>
      </c>
      <c r="D32" s="16" t="str">
        <f>IFERROR(VLOOKUP(B32,[4]PELIGROS!$B$7:$D$130,3,FALSE),"")</f>
        <v>Exposición a ambientes con altas temperaturas estrés térmico</v>
      </c>
      <c r="E32" s="15" t="s">
        <v>99</v>
      </c>
      <c r="F32" s="36" t="s">
        <v>104</v>
      </c>
      <c r="G32" s="15" t="s">
        <v>79</v>
      </c>
      <c r="H32" s="15">
        <v>1</v>
      </c>
      <c r="I32" s="15">
        <v>2</v>
      </c>
      <c r="J32" s="15">
        <v>2</v>
      </c>
      <c r="K32" s="15">
        <v>3</v>
      </c>
      <c r="L32" s="15">
        <f t="shared" si="0"/>
        <v>8</v>
      </c>
      <c r="M32" s="15">
        <v>2</v>
      </c>
      <c r="N32" s="15">
        <f t="shared" si="6"/>
        <v>16</v>
      </c>
      <c r="O32" s="17" t="str">
        <f t="shared" si="2"/>
        <v>MODERADO</v>
      </c>
      <c r="P32" s="18" t="s">
        <v>71</v>
      </c>
      <c r="Q32" s="15" t="s">
        <v>25</v>
      </c>
      <c r="R32" s="15" t="s">
        <v>25</v>
      </c>
      <c r="S32" s="18" t="s">
        <v>25</v>
      </c>
      <c r="T32" s="23" t="s">
        <v>124</v>
      </c>
      <c r="U32" s="18" t="s">
        <v>133</v>
      </c>
      <c r="V32" s="15">
        <v>1</v>
      </c>
      <c r="W32" s="15">
        <v>1</v>
      </c>
      <c r="X32" s="15">
        <v>1</v>
      </c>
      <c r="Y32" s="15">
        <v>3</v>
      </c>
      <c r="Z32" s="15">
        <f t="shared" si="8"/>
        <v>6</v>
      </c>
      <c r="AA32" s="15">
        <v>1</v>
      </c>
      <c r="AB32" s="15">
        <f t="shared" si="7"/>
        <v>6</v>
      </c>
      <c r="AC32" s="17" t="str">
        <f t="shared" si="5"/>
        <v>TOLERABLE</v>
      </c>
    </row>
    <row r="33" spans="1:32" ht="121.5" customHeight="1" x14ac:dyDescent="0.3">
      <c r="A33" s="53"/>
      <c r="B33" s="15">
        <v>607</v>
      </c>
      <c r="C33" s="16" t="s">
        <v>120</v>
      </c>
      <c r="D33" s="16" t="s">
        <v>138</v>
      </c>
      <c r="E33" s="15" t="s">
        <v>99</v>
      </c>
      <c r="F33" s="36" t="s">
        <v>104</v>
      </c>
      <c r="G33" s="15" t="s">
        <v>79</v>
      </c>
      <c r="H33" s="15">
        <v>1</v>
      </c>
      <c r="I33" s="15">
        <v>2</v>
      </c>
      <c r="J33" s="15">
        <v>2</v>
      </c>
      <c r="K33" s="15">
        <v>3</v>
      </c>
      <c r="L33" s="15">
        <f t="shared" si="0"/>
        <v>8</v>
      </c>
      <c r="M33" s="15">
        <v>2</v>
      </c>
      <c r="N33" s="15">
        <f t="shared" si="6"/>
        <v>16</v>
      </c>
      <c r="O33" s="17" t="str">
        <f t="shared" si="2"/>
        <v>MODERADO</v>
      </c>
      <c r="P33" s="18" t="s">
        <v>70</v>
      </c>
      <c r="Q33" s="15" t="s">
        <v>25</v>
      </c>
      <c r="R33" s="15" t="s">
        <v>25</v>
      </c>
      <c r="S33" s="18" t="s">
        <v>121</v>
      </c>
      <c r="T33" s="16" t="s">
        <v>139</v>
      </c>
      <c r="U33" s="18" t="s">
        <v>133</v>
      </c>
      <c r="V33" s="15">
        <v>1</v>
      </c>
      <c r="W33" s="15">
        <v>1</v>
      </c>
      <c r="X33" s="15">
        <v>1</v>
      </c>
      <c r="Y33" s="15">
        <v>2</v>
      </c>
      <c r="Z33" s="15">
        <f t="shared" si="8"/>
        <v>5</v>
      </c>
      <c r="AA33" s="15">
        <v>1</v>
      </c>
      <c r="AB33" s="15">
        <f t="shared" si="7"/>
        <v>5</v>
      </c>
      <c r="AC33" s="17" t="str">
        <f t="shared" si="5"/>
        <v>TOLERABLE</v>
      </c>
    </row>
    <row r="34" spans="1:32" ht="409.5" customHeight="1" x14ac:dyDescent="0.3">
      <c r="A34" s="53"/>
      <c r="B34" s="15">
        <v>908</v>
      </c>
      <c r="C34" s="16" t="str">
        <f>IFERROR(VLOOKUP(B34,[4]PELIGROS!$B$7:$D$130,2,FALSE),"")</f>
        <v>Virus SARS-CoV-2 (Virus que produce la enfermedad COVID-19)</v>
      </c>
      <c r="D34" s="16" t="str">
        <f>IFERROR(VLOOKUP(B34,[4]PELIGROS!$B$7:$D$130,3,FALSE),"")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4" s="15" t="s">
        <v>99</v>
      </c>
      <c r="F34" s="36" t="s">
        <v>101</v>
      </c>
      <c r="G34" s="15" t="s">
        <v>102</v>
      </c>
      <c r="H34" s="16">
        <v>1</v>
      </c>
      <c r="I34" s="16">
        <v>1</v>
      </c>
      <c r="J34" s="16">
        <v>1</v>
      </c>
      <c r="K34" s="15">
        <v>3</v>
      </c>
      <c r="L34" s="15">
        <f t="shared" si="0"/>
        <v>6</v>
      </c>
      <c r="M34" s="16">
        <v>3</v>
      </c>
      <c r="N34" s="15">
        <f t="shared" si="6"/>
        <v>18</v>
      </c>
      <c r="O34" s="17" t="str">
        <f t="shared" si="2"/>
        <v>IMPORTANTE</v>
      </c>
      <c r="P34" s="46" t="s">
        <v>176</v>
      </c>
      <c r="Q34" s="15" t="s">
        <v>25</v>
      </c>
      <c r="R34" s="15" t="s">
        <v>25</v>
      </c>
      <c r="S34" s="18" t="s">
        <v>25</v>
      </c>
      <c r="T34" s="20" t="s">
        <v>159</v>
      </c>
      <c r="U34" s="18" t="s">
        <v>158</v>
      </c>
      <c r="V34" s="16">
        <v>1</v>
      </c>
      <c r="W34" s="16">
        <v>1</v>
      </c>
      <c r="X34" s="16">
        <v>1</v>
      </c>
      <c r="Y34" s="15">
        <v>2</v>
      </c>
      <c r="Z34" s="15">
        <f t="shared" si="8"/>
        <v>5</v>
      </c>
      <c r="AA34" s="16">
        <v>2</v>
      </c>
      <c r="AB34" s="15">
        <f t="shared" si="7"/>
        <v>10</v>
      </c>
      <c r="AC34" s="17" t="str">
        <f t="shared" si="5"/>
        <v>MODERADO</v>
      </c>
    </row>
    <row r="35" spans="1:32" ht="215.5" customHeight="1" x14ac:dyDescent="0.3">
      <c r="A35" s="119" t="s">
        <v>166</v>
      </c>
      <c r="B35" s="15" t="s">
        <v>25</v>
      </c>
      <c r="C35" s="16" t="s">
        <v>167</v>
      </c>
      <c r="D35" s="16" t="s">
        <v>168</v>
      </c>
      <c r="E35" s="15" t="s">
        <v>99</v>
      </c>
      <c r="F35" s="36" t="s">
        <v>169</v>
      </c>
      <c r="G35" s="15" t="s">
        <v>79</v>
      </c>
      <c r="H35" s="16">
        <v>1</v>
      </c>
      <c r="I35" s="16">
        <v>2</v>
      </c>
      <c r="J35" s="16">
        <v>2</v>
      </c>
      <c r="K35" s="15">
        <v>2</v>
      </c>
      <c r="L35" s="15">
        <f t="shared" si="0"/>
        <v>7</v>
      </c>
      <c r="M35" s="16">
        <v>3</v>
      </c>
      <c r="N35" s="15">
        <f t="shared" si="6"/>
        <v>21</v>
      </c>
      <c r="O35" s="17" t="str">
        <f t="shared" si="2"/>
        <v>IMPORTANTE</v>
      </c>
      <c r="P35" s="46" t="s">
        <v>170</v>
      </c>
      <c r="Q35" s="15" t="s">
        <v>25</v>
      </c>
      <c r="R35" s="15" t="s">
        <v>25</v>
      </c>
      <c r="S35" s="18" t="s">
        <v>25</v>
      </c>
      <c r="T35" s="20" t="s">
        <v>171</v>
      </c>
      <c r="U35" s="18" t="s">
        <v>25</v>
      </c>
      <c r="V35" s="16">
        <v>1</v>
      </c>
      <c r="W35" s="16">
        <v>1</v>
      </c>
      <c r="X35" s="16">
        <v>1</v>
      </c>
      <c r="Y35" s="15">
        <v>1</v>
      </c>
      <c r="Z35" s="15">
        <f t="shared" si="8"/>
        <v>4</v>
      </c>
      <c r="AA35" s="16">
        <v>3</v>
      </c>
      <c r="AB35" s="15">
        <f t="shared" si="7"/>
        <v>12</v>
      </c>
      <c r="AC35" s="17" t="str">
        <f t="shared" si="5"/>
        <v>MODERADO</v>
      </c>
    </row>
    <row r="36" spans="1:32" ht="215.5" customHeight="1" x14ac:dyDescent="0.3">
      <c r="A36" s="120"/>
      <c r="B36" s="15" t="s">
        <v>25</v>
      </c>
      <c r="C36" s="16" t="s">
        <v>172</v>
      </c>
      <c r="D36" s="16" t="s">
        <v>173</v>
      </c>
      <c r="E36" s="15" t="s">
        <v>99</v>
      </c>
      <c r="F36" s="36" t="s">
        <v>174</v>
      </c>
      <c r="G36" s="15" t="s">
        <v>79</v>
      </c>
      <c r="H36" s="16">
        <v>1</v>
      </c>
      <c r="I36" s="16">
        <v>2</v>
      </c>
      <c r="J36" s="16">
        <v>2</v>
      </c>
      <c r="K36" s="15">
        <v>2</v>
      </c>
      <c r="L36" s="15">
        <f t="shared" si="0"/>
        <v>7</v>
      </c>
      <c r="M36" s="16">
        <v>3</v>
      </c>
      <c r="N36" s="15">
        <f t="shared" si="6"/>
        <v>21</v>
      </c>
      <c r="O36" s="17" t="str">
        <f t="shared" si="2"/>
        <v>IMPORTANTE</v>
      </c>
      <c r="P36" s="46" t="s">
        <v>175</v>
      </c>
      <c r="Q36" s="15" t="s">
        <v>25</v>
      </c>
      <c r="R36" s="15" t="s">
        <v>25</v>
      </c>
      <c r="S36" s="18" t="s">
        <v>25</v>
      </c>
      <c r="T36" s="20" t="s">
        <v>171</v>
      </c>
      <c r="U36" s="18" t="s">
        <v>25</v>
      </c>
      <c r="V36" s="16">
        <v>1</v>
      </c>
      <c r="W36" s="16">
        <v>1</v>
      </c>
      <c r="X36" s="16">
        <v>1</v>
      </c>
      <c r="Y36" s="15">
        <v>1</v>
      </c>
      <c r="Z36" s="15">
        <f t="shared" si="8"/>
        <v>4</v>
      </c>
      <c r="AA36" s="16">
        <v>3</v>
      </c>
      <c r="AB36" s="15">
        <f t="shared" si="7"/>
        <v>12</v>
      </c>
      <c r="AC36" s="17" t="str">
        <f t="shared" si="5"/>
        <v>MODERADO</v>
      </c>
    </row>
    <row r="37" spans="1:32" ht="300" x14ac:dyDescent="0.3">
      <c r="A37" s="15" t="s">
        <v>68</v>
      </c>
      <c r="B37" s="16">
        <v>419</v>
      </c>
      <c r="C37" s="16" t="str">
        <f>IFERROR(VLOOKUP(B37,[4]PELIGROS!$B$7:$D$130,2,FALSE),"")</f>
        <v>Manipulación de sustancias químicas (hipoclorito de sodio, alcohol)</v>
      </c>
      <c r="D37" s="16" t="str">
        <f>IFERROR(VLOOKUP(B37,[4]PELIGROS!$B$7:$D$130,3,FALSE),"")</f>
        <v>Quemaduras, intoxicación, irritaciones, alergias.</v>
      </c>
      <c r="E37" s="15" t="s">
        <v>99</v>
      </c>
      <c r="F37" s="36" t="s">
        <v>108</v>
      </c>
      <c r="G37" s="15" t="s">
        <v>79</v>
      </c>
      <c r="H37" s="15">
        <v>1</v>
      </c>
      <c r="I37" s="15">
        <v>2</v>
      </c>
      <c r="J37" s="15">
        <v>2</v>
      </c>
      <c r="K37" s="15">
        <v>3</v>
      </c>
      <c r="L37" s="15">
        <f t="shared" si="0"/>
        <v>8</v>
      </c>
      <c r="M37" s="15">
        <v>1</v>
      </c>
      <c r="N37" s="15">
        <f t="shared" si="6"/>
        <v>8</v>
      </c>
      <c r="O37" s="17" t="str">
        <f t="shared" si="2"/>
        <v>TOLERABLE</v>
      </c>
      <c r="P37" s="18" t="s">
        <v>109</v>
      </c>
      <c r="Q37" s="15" t="s">
        <v>25</v>
      </c>
      <c r="R37" s="15" t="s">
        <v>25</v>
      </c>
      <c r="S37" s="18" t="s">
        <v>25</v>
      </c>
      <c r="T37" s="15" t="s">
        <v>119</v>
      </c>
      <c r="U37" s="18" t="s">
        <v>25</v>
      </c>
      <c r="V37" s="15">
        <v>1</v>
      </c>
      <c r="W37" s="15">
        <v>1</v>
      </c>
      <c r="X37" s="15">
        <v>1</v>
      </c>
      <c r="Y37" s="15">
        <v>3</v>
      </c>
      <c r="Z37" s="15">
        <f t="shared" si="8"/>
        <v>6</v>
      </c>
      <c r="AA37" s="15">
        <v>1</v>
      </c>
      <c r="AB37" s="15">
        <f t="shared" si="7"/>
        <v>6</v>
      </c>
      <c r="AC37" s="17" t="str">
        <f t="shared" si="5"/>
        <v>TOLERABLE</v>
      </c>
    </row>
    <row r="38" spans="1:32" s="1" customFormat="1" ht="264.64999999999998" customHeight="1" x14ac:dyDescent="0.35">
      <c r="A38" s="53" t="s">
        <v>74</v>
      </c>
      <c r="B38" s="16" t="s">
        <v>25</v>
      </c>
      <c r="C38" s="16" t="s">
        <v>75</v>
      </c>
      <c r="D38" s="16" t="s">
        <v>76</v>
      </c>
      <c r="E38" s="41" t="s">
        <v>77</v>
      </c>
      <c r="F38" s="42" t="s">
        <v>78</v>
      </c>
      <c r="G38" s="41" t="s">
        <v>79</v>
      </c>
      <c r="H38" s="15">
        <v>1</v>
      </c>
      <c r="I38" s="15">
        <v>2</v>
      </c>
      <c r="J38" s="15">
        <v>2</v>
      </c>
      <c r="K38" s="16">
        <v>1</v>
      </c>
      <c r="L38" s="15">
        <f t="shared" si="0"/>
        <v>6</v>
      </c>
      <c r="M38" s="15">
        <v>3</v>
      </c>
      <c r="N38" s="15">
        <f t="shared" si="6"/>
        <v>18</v>
      </c>
      <c r="O38" s="17" t="str">
        <f t="shared" si="2"/>
        <v>IMPORTANTE</v>
      </c>
      <c r="P38" s="16" t="s">
        <v>80</v>
      </c>
      <c r="Q38" s="16" t="s">
        <v>25</v>
      </c>
      <c r="R38" s="16" t="s">
        <v>25</v>
      </c>
      <c r="S38" s="16" t="s">
        <v>116</v>
      </c>
      <c r="T38" s="16" t="s">
        <v>140</v>
      </c>
      <c r="U38" s="18" t="s">
        <v>25</v>
      </c>
      <c r="V38" s="15">
        <v>1</v>
      </c>
      <c r="W38" s="15">
        <v>1</v>
      </c>
      <c r="X38" s="15">
        <v>1</v>
      </c>
      <c r="Y38" s="15">
        <v>1</v>
      </c>
      <c r="Z38" s="15">
        <f t="shared" si="8"/>
        <v>4</v>
      </c>
      <c r="AA38" s="15">
        <v>3</v>
      </c>
      <c r="AB38" s="15">
        <f t="shared" si="7"/>
        <v>12</v>
      </c>
      <c r="AC38" s="17" t="str">
        <f t="shared" si="5"/>
        <v>MODERADO</v>
      </c>
    </row>
    <row r="39" spans="1:32" ht="151.75" customHeight="1" x14ac:dyDescent="0.3">
      <c r="A39" s="53"/>
      <c r="B39" s="16">
        <v>1200</v>
      </c>
      <c r="C39" s="16" t="str">
        <f>IFERROR(VLOOKUP(B39,[4]PELIGROS!$B$7:$D$130,2,FALSE),"")</f>
        <v>Lluvia intensa</v>
      </c>
      <c r="D39" s="16" t="str">
        <f>IFERROR(VLOOKUP(B39,[4]PELIGROS!$B$7:$D$130,3,FALSE),"")</f>
        <v>Inundación, resbalones, colisión, resfríos.</v>
      </c>
      <c r="E39" s="56" t="s">
        <v>100</v>
      </c>
      <c r="F39" s="58" t="s">
        <v>78</v>
      </c>
      <c r="G39" s="56" t="s">
        <v>79</v>
      </c>
      <c r="H39" s="15">
        <v>1</v>
      </c>
      <c r="I39" s="15">
        <v>2</v>
      </c>
      <c r="J39" s="15">
        <v>2</v>
      </c>
      <c r="K39" s="16">
        <v>1</v>
      </c>
      <c r="L39" s="16">
        <f t="shared" si="0"/>
        <v>6</v>
      </c>
      <c r="M39" s="15">
        <v>2</v>
      </c>
      <c r="N39" s="16">
        <f t="shared" si="6"/>
        <v>12</v>
      </c>
      <c r="O39" s="17" t="str">
        <f t="shared" si="2"/>
        <v>MODERADO</v>
      </c>
      <c r="P39" s="18" t="s">
        <v>70</v>
      </c>
      <c r="Q39" s="18" t="s">
        <v>25</v>
      </c>
      <c r="R39" s="16" t="s">
        <v>25</v>
      </c>
      <c r="S39" s="16" t="s">
        <v>25</v>
      </c>
      <c r="T39" s="15" t="s">
        <v>117</v>
      </c>
      <c r="U39" s="18" t="s">
        <v>146</v>
      </c>
      <c r="V39" s="16">
        <v>1</v>
      </c>
      <c r="W39" s="16">
        <v>1</v>
      </c>
      <c r="X39" s="16">
        <v>1</v>
      </c>
      <c r="Y39" s="16">
        <v>1</v>
      </c>
      <c r="Z39" s="16">
        <f t="shared" si="8"/>
        <v>4</v>
      </c>
      <c r="AA39" s="16">
        <v>1</v>
      </c>
      <c r="AB39" s="16">
        <f t="shared" si="7"/>
        <v>4</v>
      </c>
      <c r="AC39" s="17" t="str">
        <f t="shared" si="5"/>
        <v>TRIVIAL</v>
      </c>
    </row>
    <row r="40" spans="1:32" ht="100" customHeight="1" x14ac:dyDescent="0.3">
      <c r="A40" s="53"/>
      <c r="B40" s="16">
        <v>1202</v>
      </c>
      <c r="C40" s="16" t="str">
        <f>IFERROR(VLOOKUP(B40,[4]PELIGROS!$B$7:$D$130,2,FALSE),"")</f>
        <v>Tormenta Eléctrica</v>
      </c>
      <c r="D40" s="16" t="str">
        <f>IFERROR(VLOOKUP(B40,[4]PELIGROS!$B$7:$D$130,3,FALSE),"")</f>
        <v>Exposición a descarga eléctrica, electrización, electrocución, incendios</v>
      </c>
      <c r="E40" s="57"/>
      <c r="F40" s="59"/>
      <c r="G40" s="61"/>
      <c r="H40" s="15">
        <v>1</v>
      </c>
      <c r="I40" s="15">
        <v>2</v>
      </c>
      <c r="J40" s="15">
        <v>2</v>
      </c>
      <c r="K40" s="16">
        <v>1</v>
      </c>
      <c r="L40" s="16">
        <f t="shared" si="0"/>
        <v>6</v>
      </c>
      <c r="M40" s="15">
        <v>3</v>
      </c>
      <c r="N40" s="16">
        <f t="shared" si="6"/>
        <v>18</v>
      </c>
      <c r="O40" s="17" t="str">
        <f t="shared" si="2"/>
        <v>IMPORTANTE</v>
      </c>
      <c r="P40" s="18" t="s">
        <v>70</v>
      </c>
      <c r="Q40" s="18" t="s">
        <v>25</v>
      </c>
      <c r="R40" s="16" t="s">
        <v>25</v>
      </c>
      <c r="S40" s="18" t="s">
        <v>127</v>
      </c>
      <c r="T40" s="15" t="s">
        <v>125</v>
      </c>
      <c r="U40" s="15" t="s">
        <v>153</v>
      </c>
      <c r="V40" s="16">
        <v>1</v>
      </c>
      <c r="W40" s="16">
        <v>1</v>
      </c>
      <c r="X40" s="16">
        <v>1</v>
      </c>
      <c r="Y40" s="16">
        <v>1</v>
      </c>
      <c r="Z40" s="16">
        <f t="shared" si="8"/>
        <v>4</v>
      </c>
      <c r="AA40" s="16">
        <v>2</v>
      </c>
      <c r="AB40" s="16">
        <f t="shared" si="7"/>
        <v>8</v>
      </c>
      <c r="AC40" s="17" t="str">
        <f t="shared" si="5"/>
        <v>TOLERABLE</v>
      </c>
    </row>
    <row r="41" spans="1:32" ht="100" customHeight="1" x14ac:dyDescent="0.3">
      <c r="A41" s="53"/>
      <c r="B41" s="16">
        <v>1203</v>
      </c>
      <c r="C41" s="16" t="str">
        <f>IFERROR(VLOOKUP(B41,[4]PELIGROS!$B$7:$D$130,2,FALSE),"")</f>
        <v>Sismos</v>
      </c>
      <c r="D41" s="16" t="str">
        <f>IFERROR(VLOOKUP(B41,[4]PELIGROS!$B$7:$D$130,3,FALSE),"")</f>
        <v>Caída del personal/colapso de estructuras, golpes, aplastamiento, muerte</v>
      </c>
      <c r="E41" s="16" t="s">
        <v>77</v>
      </c>
      <c r="F41" s="60"/>
      <c r="G41" s="57"/>
      <c r="H41" s="15">
        <v>1</v>
      </c>
      <c r="I41" s="15">
        <v>2</v>
      </c>
      <c r="J41" s="15">
        <v>2</v>
      </c>
      <c r="K41" s="16">
        <v>1</v>
      </c>
      <c r="L41" s="16">
        <f t="shared" si="0"/>
        <v>6</v>
      </c>
      <c r="M41" s="15">
        <v>3</v>
      </c>
      <c r="N41" s="16">
        <f t="shared" si="6"/>
        <v>18</v>
      </c>
      <c r="O41" s="17" t="str">
        <f t="shared" si="2"/>
        <v>IMPORTANTE</v>
      </c>
      <c r="P41" s="18" t="s">
        <v>70</v>
      </c>
      <c r="Q41" s="18" t="s">
        <v>25</v>
      </c>
      <c r="R41" s="16" t="s">
        <v>25</v>
      </c>
      <c r="S41" s="16" t="s">
        <v>25</v>
      </c>
      <c r="T41" s="15" t="s">
        <v>125</v>
      </c>
      <c r="U41" s="18" t="s">
        <v>152</v>
      </c>
      <c r="V41" s="15">
        <v>1</v>
      </c>
      <c r="W41" s="15">
        <v>1</v>
      </c>
      <c r="X41" s="15">
        <v>1</v>
      </c>
      <c r="Y41" s="16">
        <v>1</v>
      </c>
      <c r="Z41" s="16">
        <f t="shared" si="8"/>
        <v>4</v>
      </c>
      <c r="AA41" s="15">
        <v>2</v>
      </c>
      <c r="AB41" s="16">
        <f t="shared" si="7"/>
        <v>8</v>
      </c>
      <c r="AC41" s="17" t="str">
        <f t="shared" si="5"/>
        <v>TOLERABLE</v>
      </c>
    </row>
    <row r="42" spans="1:32" s="4" customFormat="1" ht="14.5" x14ac:dyDescent="0.3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26"/>
      <c r="P42" s="27"/>
      <c r="Q42" s="28"/>
      <c r="R42" s="28"/>
      <c r="S42" s="28"/>
      <c r="T42" s="7"/>
      <c r="U42" s="7"/>
      <c r="V42" s="7"/>
      <c r="W42" s="7"/>
      <c r="X42" s="7"/>
      <c r="Y42" s="7"/>
      <c r="Z42" s="7"/>
      <c r="AA42" s="7"/>
      <c r="AB42" s="7"/>
      <c r="AC42" s="26"/>
      <c r="AD42" s="7"/>
      <c r="AE42" s="7"/>
      <c r="AF42" s="29"/>
    </row>
    <row r="43" spans="1:32" s="31" customFormat="1" ht="34" customHeight="1" x14ac:dyDescent="0.3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30"/>
      <c r="T43" s="30"/>
      <c r="V43" s="32"/>
      <c r="W43" s="32"/>
      <c r="X43" s="32"/>
      <c r="Y43" s="32"/>
      <c r="Z43" s="32"/>
      <c r="AA43" s="32"/>
      <c r="AB43" s="32"/>
      <c r="AC43" s="32"/>
    </row>
    <row r="44" spans="1:32" s="1" customFormat="1" ht="90" customHeight="1" x14ac:dyDescent="0.35">
      <c r="A44" s="54" t="s">
        <v>81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V44" s="4"/>
      <c r="W44" s="4"/>
      <c r="X44" s="4"/>
      <c r="Y44" s="4"/>
      <c r="Z44" s="4"/>
      <c r="AA44" s="4"/>
      <c r="AB44" s="4"/>
      <c r="AC44" s="4"/>
    </row>
    <row r="45" spans="1:32" s="1" customFormat="1" ht="14.5" x14ac:dyDescent="0.35">
      <c r="A45" s="3"/>
      <c r="E45" s="4"/>
      <c r="F45" s="4"/>
      <c r="G45" s="4"/>
      <c r="H45" s="4"/>
      <c r="I45" s="4"/>
      <c r="J45" s="4"/>
      <c r="K45" s="33"/>
      <c r="L45" s="4"/>
      <c r="M45" s="4"/>
      <c r="N45" s="4"/>
      <c r="T45" s="3"/>
      <c r="V45" s="4"/>
      <c r="W45" s="4"/>
      <c r="X45" s="4"/>
      <c r="Y45" s="4"/>
      <c r="Z45" s="4"/>
      <c r="AA45" s="4"/>
      <c r="AB45" s="4"/>
      <c r="AC45" s="4"/>
    </row>
    <row r="46" spans="1:32" s="1" customFormat="1" ht="25" customHeight="1" x14ac:dyDescent="0.35">
      <c r="C46" s="62" t="s">
        <v>27</v>
      </c>
      <c r="D46" s="62" t="s">
        <v>28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R46" s="63" t="s">
        <v>27</v>
      </c>
      <c r="S46" s="63" t="s">
        <v>29</v>
      </c>
      <c r="T46" s="63" t="s">
        <v>30</v>
      </c>
      <c r="Y46" s="116" t="s">
        <v>30</v>
      </c>
      <c r="Z46" s="117"/>
      <c r="AA46" s="117"/>
      <c r="AB46" s="117"/>
      <c r="AC46" s="118"/>
    </row>
    <row r="47" spans="1:32" s="1" customFormat="1" ht="42" customHeight="1" x14ac:dyDescent="0.35">
      <c r="A47" s="5"/>
      <c r="B47" s="5"/>
      <c r="C47" s="62"/>
      <c r="D47" s="34" t="s">
        <v>31</v>
      </c>
      <c r="E47" s="62" t="s">
        <v>32</v>
      </c>
      <c r="F47" s="62"/>
      <c r="G47" s="62"/>
      <c r="H47" s="62"/>
      <c r="I47" s="62"/>
      <c r="J47" s="94" t="s">
        <v>33</v>
      </c>
      <c r="K47" s="95"/>
      <c r="L47" s="95"/>
      <c r="M47" s="95"/>
      <c r="N47" s="96"/>
      <c r="O47" s="62" t="s">
        <v>34</v>
      </c>
      <c r="P47" s="62"/>
      <c r="R47" s="63"/>
      <c r="S47" s="63"/>
      <c r="T47" s="63"/>
      <c r="U47" s="5"/>
      <c r="Y47" s="97" t="s">
        <v>35</v>
      </c>
      <c r="Z47" s="97"/>
      <c r="AA47" s="97" t="s">
        <v>36</v>
      </c>
      <c r="AB47" s="97"/>
      <c r="AC47" s="13" t="s">
        <v>37</v>
      </c>
    </row>
    <row r="48" spans="1:32" s="1" customFormat="1" ht="25" customHeight="1" x14ac:dyDescent="0.35">
      <c r="A48" s="6"/>
      <c r="B48" s="6"/>
      <c r="C48" s="64">
        <v>1</v>
      </c>
      <c r="D48" s="65" t="s">
        <v>38</v>
      </c>
      <c r="E48" s="66" t="s">
        <v>39</v>
      </c>
      <c r="F48" s="66"/>
      <c r="G48" s="66"/>
      <c r="H48" s="66"/>
      <c r="I48" s="66"/>
      <c r="J48" s="67" t="s">
        <v>40</v>
      </c>
      <c r="K48" s="68"/>
      <c r="L48" s="68"/>
      <c r="M48" s="68"/>
      <c r="N48" s="69"/>
      <c r="O48" s="92" t="s">
        <v>41</v>
      </c>
      <c r="P48" s="93"/>
      <c r="R48" s="64">
        <v>1</v>
      </c>
      <c r="S48" s="66" t="s">
        <v>42</v>
      </c>
      <c r="T48" s="12" t="s">
        <v>43</v>
      </c>
      <c r="U48" s="6"/>
      <c r="V48" s="130" t="s">
        <v>28</v>
      </c>
      <c r="W48" s="97" t="s">
        <v>44</v>
      </c>
      <c r="X48" s="97"/>
      <c r="Y48" s="113" t="s">
        <v>45</v>
      </c>
      <c r="Z48" s="113"/>
      <c r="AA48" s="113" t="s">
        <v>82</v>
      </c>
      <c r="AB48" s="113"/>
      <c r="AC48" s="114" t="s">
        <v>83</v>
      </c>
    </row>
    <row r="49" spans="1:30" s="1" customFormat="1" ht="25" customHeight="1" x14ac:dyDescent="0.35">
      <c r="A49" s="6"/>
      <c r="B49" s="6"/>
      <c r="C49" s="64"/>
      <c r="D49" s="65"/>
      <c r="E49" s="66"/>
      <c r="F49" s="66"/>
      <c r="G49" s="66"/>
      <c r="H49" s="66"/>
      <c r="I49" s="66"/>
      <c r="J49" s="70"/>
      <c r="K49" s="71"/>
      <c r="L49" s="71"/>
      <c r="M49" s="71"/>
      <c r="N49" s="72"/>
      <c r="O49" s="92" t="s">
        <v>46</v>
      </c>
      <c r="P49" s="93"/>
      <c r="R49" s="64"/>
      <c r="S49" s="66"/>
      <c r="T49" s="12" t="s">
        <v>47</v>
      </c>
      <c r="U49" s="6"/>
      <c r="V49" s="130"/>
      <c r="W49" s="97"/>
      <c r="X49" s="97"/>
      <c r="Y49" s="113"/>
      <c r="Z49" s="113"/>
      <c r="AA49" s="113"/>
      <c r="AB49" s="113"/>
      <c r="AC49" s="115"/>
      <c r="AD49" s="35"/>
    </row>
    <row r="50" spans="1:30" s="1" customFormat="1" ht="25" customHeight="1" x14ac:dyDescent="0.35">
      <c r="A50" s="6"/>
      <c r="B50" s="6"/>
      <c r="C50" s="64">
        <v>2</v>
      </c>
      <c r="D50" s="65" t="s">
        <v>48</v>
      </c>
      <c r="E50" s="66" t="s">
        <v>49</v>
      </c>
      <c r="F50" s="66"/>
      <c r="G50" s="66"/>
      <c r="H50" s="66"/>
      <c r="I50" s="66"/>
      <c r="J50" s="67" t="s">
        <v>50</v>
      </c>
      <c r="K50" s="68"/>
      <c r="L50" s="68"/>
      <c r="M50" s="68"/>
      <c r="N50" s="69"/>
      <c r="O50" s="92" t="s">
        <v>51</v>
      </c>
      <c r="P50" s="93"/>
      <c r="R50" s="64">
        <v>2</v>
      </c>
      <c r="S50" s="66" t="s">
        <v>52</v>
      </c>
      <c r="T50" s="12" t="s">
        <v>53</v>
      </c>
      <c r="U50" s="6"/>
      <c r="V50" s="130"/>
      <c r="W50" s="97" t="s">
        <v>54</v>
      </c>
      <c r="X50" s="97"/>
      <c r="Y50" s="113" t="s">
        <v>84</v>
      </c>
      <c r="Z50" s="113"/>
      <c r="AA50" s="111" t="s">
        <v>55</v>
      </c>
      <c r="AB50" s="111"/>
      <c r="AC50" s="109" t="s">
        <v>85</v>
      </c>
    </row>
    <row r="51" spans="1:30" s="1" customFormat="1" ht="25" customHeight="1" x14ac:dyDescent="0.35">
      <c r="A51" s="6"/>
      <c r="B51" s="6"/>
      <c r="C51" s="64"/>
      <c r="D51" s="65"/>
      <c r="E51" s="66"/>
      <c r="F51" s="66"/>
      <c r="G51" s="66"/>
      <c r="H51" s="66"/>
      <c r="I51" s="66"/>
      <c r="J51" s="70"/>
      <c r="K51" s="71"/>
      <c r="L51" s="71"/>
      <c r="M51" s="71"/>
      <c r="N51" s="72"/>
      <c r="O51" s="92" t="s">
        <v>56</v>
      </c>
      <c r="P51" s="93"/>
      <c r="R51" s="64"/>
      <c r="S51" s="66"/>
      <c r="T51" s="12" t="s">
        <v>57</v>
      </c>
      <c r="U51" s="6"/>
      <c r="V51" s="130"/>
      <c r="W51" s="97"/>
      <c r="X51" s="97"/>
      <c r="Y51" s="113"/>
      <c r="Z51" s="113"/>
      <c r="AA51" s="111"/>
      <c r="AB51" s="111"/>
      <c r="AC51" s="110"/>
    </row>
    <row r="52" spans="1:30" s="1" customFormat="1" ht="25" customHeight="1" x14ac:dyDescent="0.35">
      <c r="A52" s="6"/>
      <c r="B52" s="6"/>
      <c r="C52" s="64">
        <v>3</v>
      </c>
      <c r="D52" s="65" t="s">
        <v>58</v>
      </c>
      <c r="E52" s="66" t="s">
        <v>59</v>
      </c>
      <c r="F52" s="66"/>
      <c r="G52" s="66"/>
      <c r="H52" s="66"/>
      <c r="I52" s="66"/>
      <c r="J52" s="67" t="s">
        <v>60</v>
      </c>
      <c r="K52" s="68"/>
      <c r="L52" s="68"/>
      <c r="M52" s="68"/>
      <c r="N52" s="69"/>
      <c r="O52" s="92" t="s">
        <v>61</v>
      </c>
      <c r="P52" s="93"/>
      <c r="R52" s="64">
        <v>3</v>
      </c>
      <c r="S52" s="66" t="s">
        <v>62</v>
      </c>
      <c r="T52" s="12" t="s">
        <v>63</v>
      </c>
      <c r="U52" s="6"/>
      <c r="V52" s="130"/>
      <c r="W52" s="97" t="s">
        <v>64</v>
      </c>
      <c r="X52" s="97"/>
      <c r="Y52" s="111" t="s">
        <v>55</v>
      </c>
      <c r="Z52" s="111"/>
      <c r="AA52" s="112" t="s">
        <v>86</v>
      </c>
      <c r="AB52" s="112"/>
      <c r="AC52" s="109" t="s">
        <v>87</v>
      </c>
    </row>
    <row r="53" spans="1:30" s="1" customFormat="1" ht="25" customHeight="1" x14ac:dyDescent="0.35">
      <c r="A53" s="6"/>
      <c r="B53" s="6"/>
      <c r="C53" s="64"/>
      <c r="D53" s="65" t="s">
        <v>65</v>
      </c>
      <c r="E53" s="66"/>
      <c r="F53" s="66"/>
      <c r="G53" s="66"/>
      <c r="H53" s="66"/>
      <c r="I53" s="66"/>
      <c r="J53" s="70"/>
      <c r="K53" s="71"/>
      <c r="L53" s="71"/>
      <c r="M53" s="71"/>
      <c r="N53" s="72"/>
      <c r="O53" s="92" t="s">
        <v>66</v>
      </c>
      <c r="P53" s="93"/>
      <c r="R53" s="64"/>
      <c r="S53" s="66"/>
      <c r="T53" s="12" t="s">
        <v>67</v>
      </c>
      <c r="U53" s="6"/>
      <c r="V53" s="130"/>
      <c r="W53" s="97"/>
      <c r="X53" s="97"/>
      <c r="Y53" s="111"/>
      <c r="Z53" s="111"/>
      <c r="AA53" s="112"/>
      <c r="AB53" s="112"/>
      <c r="AC53" s="110"/>
    </row>
    <row r="54" spans="1:30" s="1" customFormat="1" ht="14.5" customHeight="1" x14ac:dyDescent="0.35">
      <c r="A54" s="8"/>
      <c r="B54" s="7"/>
      <c r="C54" s="7"/>
      <c r="D54" s="7"/>
      <c r="E54" s="8"/>
      <c r="F54" s="8"/>
      <c r="G54" s="4"/>
      <c r="H54" s="8"/>
      <c r="I54" s="8"/>
      <c r="J54" s="8"/>
      <c r="K54" s="8"/>
      <c r="L54" s="8"/>
      <c r="M54" s="8"/>
      <c r="N54" s="8"/>
      <c r="O54" s="9"/>
      <c r="P54" s="10"/>
      <c r="R54" s="8"/>
      <c r="S54" s="11"/>
      <c r="T54" s="8"/>
      <c r="U54" s="7"/>
      <c r="V54" s="8"/>
      <c r="W54" s="8"/>
      <c r="X54" s="8"/>
      <c r="Y54" s="8"/>
      <c r="Z54" s="8"/>
      <c r="AA54" s="8"/>
      <c r="AB54" s="8"/>
      <c r="AC54" s="9"/>
    </row>
    <row r="55" spans="1:30" s="1" customFormat="1" ht="14.5" x14ac:dyDescent="0.35">
      <c r="A55" s="3"/>
      <c r="E55" s="4"/>
      <c r="F55" s="4"/>
      <c r="G55" s="4"/>
      <c r="H55" s="4"/>
      <c r="I55" s="4"/>
      <c r="J55" s="4"/>
      <c r="K55" s="4"/>
      <c r="L55" s="4"/>
      <c r="M55" s="4"/>
      <c r="N55" s="4"/>
      <c r="U55" s="3"/>
      <c r="W55" s="4"/>
      <c r="X55" s="4"/>
      <c r="Y55" s="4"/>
      <c r="Z55" s="4"/>
      <c r="AA55" s="4"/>
      <c r="AB55" s="4"/>
      <c r="AC55" s="4"/>
      <c r="AD55" s="4"/>
    </row>
    <row r="56" spans="1:30" s="1" customFormat="1" ht="11.15" customHeight="1" x14ac:dyDescent="0.35">
      <c r="A56" s="3"/>
      <c r="E56" s="4"/>
      <c r="F56" s="4"/>
      <c r="G56" s="4"/>
      <c r="H56" s="4"/>
      <c r="I56" s="4"/>
      <c r="J56" s="4"/>
      <c r="K56" s="4"/>
      <c r="L56" s="4"/>
      <c r="M56" s="4"/>
      <c r="N56" s="4"/>
      <c r="T56" s="3"/>
      <c r="V56" s="4"/>
      <c r="W56" s="4"/>
      <c r="X56" s="4"/>
      <c r="Y56" s="4"/>
      <c r="Z56" s="4"/>
      <c r="AA56" s="4"/>
      <c r="AB56" s="4"/>
      <c r="AC56" s="4"/>
    </row>
    <row r="57" spans="1:30" s="1" customFormat="1" ht="14.5" hidden="1" x14ac:dyDescent="0.35">
      <c r="A57" s="3"/>
      <c r="E57" s="4"/>
      <c r="F57" s="4"/>
      <c r="G57" s="4"/>
      <c r="H57" s="4"/>
      <c r="I57" s="4"/>
      <c r="J57" s="4"/>
      <c r="K57" s="33"/>
      <c r="L57" s="4"/>
      <c r="M57" s="4"/>
      <c r="N57" s="4"/>
      <c r="T57" s="3"/>
      <c r="V57" s="4"/>
      <c r="W57" s="4"/>
      <c r="X57" s="4"/>
      <c r="Y57" s="4"/>
      <c r="Z57" s="4"/>
      <c r="AA57" s="4"/>
      <c r="AB57" s="4"/>
      <c r="AC57" s="4"/>
    </row>
    <row r="58" spans="1:30" s="1" customFormat="1" ht="14.5" hidden="1" x14ac:dyDescent="0.35">
      <c r="A58" s="3"/>
      <c r="E58" s="4"/>
      <c r="F58" s="4"/>
      <c r="G58" s="4"/>
      <c r="H58" s="4"/>
      <c r="I58" s="4"/>
      <c r="J58" s="4"/>
      <c r="K58" s="33"/>
      <c r="L58" s="4"/>
      <c r="M58" s="4"/>
      <c r="N58" s="4"/>
      <c r="T58" s="3"/>
      <c r="V58" s="4"/>
      <c r="W58" s="4"/>
      <c r="X58" s="4"/>
      <c r="Y58" s="4"/>
      <c r="Z58" s="4"/>
      <c r="AA58" s="4"/>
      <c r="AB58" s="4"/>
      <c r="AC58" s="4"/>
    </row>
    <row r="59" spans="1:30" s="1" customFormat="1" ht="14.5" hidden="1" x14ac:dyDescent="0.35">
      <c r="A59" s="3"/>
      <c r="E59" s="4"/>
      <c r="F59" s="4"/>
      <c r="G59" s="4"/>
      <c r="H59" s="4"/>
      <c r="I59" s="4"/>
      <c r="J59" s="4"/>
      <c r="K59" s="33"/>
      <c r="L59" s="4"/>
      <c r="M59" s="4"/>
      <c r="N59" s="4"/>
      <c r="T59" s="3"/>
      <c r="V59" s="4"/>
      <c r="W59" s="4"/>
      <c r="X59" s="4"/>
      <c r="Y59" s="4"/>
      <c r="Z59" s="4"/>
      <c r="AA59" s="4"/>
      <c r="AB59" s="4"/>
      <c r="AC59" s="4"/>
    </row>
    <row r="60" spans="1:30" s="1" customFormat="1" ht="14.5" hidden="1" x14ac:dyDescent="0.35">
      <c r="A60" s="3"/>
      <c r="E60" s="4"/>
      <c r="F60" s="4"/>
      <c r="G60" s="4"/>
      <c r="H60" s="4"/>
      <c r="I60" s="4"/>
      <c r="J60" s="4"/>
      <c r="K60" s="33"/>
      <c r="L60" s="4"/>
      <c r="M60" s="4"/>
      <c r="N60" s="4"/>
      <c r="T60" s="3"/>
      <c r="V60" s="4"/>
      <c r="W60" s="4"/>
      <c r="X60" s="4"/>
      <c r="Y60" s="4"/>
      <c r="Z60" s="4"/>
      <c r="AA60" s="4"/>
      <c r="AB60" s="4"/>
      <c r="AC60" s="4"/>
    </row>
    <row r="61" spans="1:30" s="1" customFormat="1" ht="128" customHeight="1" x14ac:dyDescent="0.4">
      <c r="A61" s="3"/>
      <c r="B61" s="7"/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2"/>
      <c r="P61" s="43"/>
      <c r="Q61" s="50"/>
      <c r="R61" s="51"/>
      <c r="S61" s="51"/>
      <c r="T61" s="52"/>
      <c r="U61" s="123">
        <v>45680</v>
      </c>
      <c r="V61" s="124"/>
      <c r="W61" s="125"/>
      <c r="X61" s="4"/>
      <c r="Y61" s="4"/>
      <c r="Z61" s="4"/>
      <c r="AA61" s="4"/>
      <c r="AB61" s="4"/>
      <c r="AC61" s="4"/>
    </row>
    <row r="62" spans="1:30" ht="106.5" customHeight="1" x14ac:dyDescent="0.3">
      <c r="C62" s="47" t="s">
        <v>177</v>
      </c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9"/>
      <c r="P62" s="44" t="s">
        <v>163</v>
      </c>
      <c r="Q62" s="47" t="s">
        <v>164</v>
      </c>
      <c r="R62" s="48"/>
      <c r="S62" s="48"/>
      <c r="T62" s="49"/>
      <c r="U62" s="126"/>
      <c r="V62" s="127"/>
      <c r="W62" s="128"/>
    </row>
    <row r="63" spans="1:30" ht="18" x14ac:dyDescent="0.3">
      <c r="C63" s="98" t="s">
        <v>73</v>
      </c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45" t="s">
        <v>161</v>
      </c>
      <c r="Q63" s="121" t="s">
        <v>162</v>
      </c>
      <c r="R63" s="121"/>
      <c r="S63" s="121"/>
      <c r="T63" s="122"/>
      <c r="U63" s="129" t="s">
        <v>88</v>
      </c>
      <c r="V63" s="121"/>
      <c r="W63" s="122"/>
    </row>
  </sheetData>
  <mergeCells count="87">
    <mergeCell ref="A35:A36"/>
    <mergeCell ref="Q63:T63"/>
    <mergeCell ref="U61:W62"/>
    <mergeCell ref="U63:W63"/>
    <mergeCell ref="V4:AC4"/>
    <mergeCell ref="Q5:U5"/>
    <mergeCell ref="V5:AC5"/>
    <mergeCell ref="AA47:AB47"/>
    <mergeCell ref="V48:V53"/>
    <mergeCell ref="R50:R51"/>
    <mergeCell ref="S50:S51"/>
    <mergeCell ref="W50:X51"/>
    <mergeCell ref="Y50:Z51"/>
    <mergeCell ref="AA50:AB51"/>
    <mergeCell ref="AC50:AC51"/>
    <mergeCell ref="R48:R49"/>
    <mergeCell ref="S48:S49"/>
    <mergeCell ref="P5:P6"/>
    <mergeCell ref="AC52:AC53"/>
    <mergeCell ref="R52:R53"/>
    <mergeCell ref="S52:S53"/>
    <mergeCell ref="W52:X53"/>
    <mergeCell ref="Y52:Z53"/>
    <mergeCell ref="AA52:AB53"/>
    <mergeCell ref="W48:X49"/>
    <mergeCell ref="Y48:Z49"/>
    <mergeCell ref="O50:P50"/>
    <mergeCell ref="AA48:AB49"/>
    <mergeCell ref="AC48:AC49"/>
    <mergeCell ref="R46:R47"/>
    <mergeCell ref="S46:S47"/>
    <mergeCell ref="Y46:AC46"/>
    <mergeCell ref="Y47:Z47"/>
    <mergeCell ref="C63:O63"/>
    <mergeCell ref="A5:D5"/>
    <mergeCell ref="F5:F6"/>
    <mergeCell ref="G5:G6"/>
    <mergeCell ref="H5:O5"/>
    <mergeCell ref="O53:P53"/>
    <mergeCell ref="C50:C51"/>
    <mergeCell ref="D50:D51"/>
    <mergeCell ref="C52:C53"/>
    <mergeCell ref="O51:P51"/>
    <mergeCell ref="D52:D53"/>
    <mergeCell ref="E52:I53"/>
    <mergeCell ref="J52:N53"/>
    <mergeCell ref="O52:P52"/>
    <mergeCell ref="E50:I51"/>
    <mergeCell ref="J50:N51"/>
    <mergeCell ref="O48:P48"/>
    <mergeCell ref="O49:P49"/>
    <mergeCell ref="C46:C47"/>
    <mergeCell ref="E47:I47"/>
    <mergeCell ref="J47:N47"/>
    <mergeCell ref="O47:P47"/>
    <mergeCell ref="A28:A34"/>
    <mergeCell ref="A17:A27"/>
    <mergeCell ref="V2:Z2"/>
    <mergeCell ref="A7:A16"/>
    <mergeCell ref="A3:B3"/>
    <mergeCell ref="C3:AC3"/>
    <mergeCell ref="A4:B4"/>
    <mergeCell ref="C4:K4"/>
    <mergeCell ref="L4:O4"/>
    <mergeCell ref="P4:S4"/>
    <mergeCell ref="T4:U4"/>
    <mergeCell ref="AA2:AC2"/>
    <mergeCell ref="A1:B2"/>
    <mergeCell ref="C1:U2"/>
    <mergeCell ref="V1:Z1"/>
    <mergeCell ref="AA1:AC1"/>
    <mergeCell ref="C62:O62"/>
    <mergeCell ref="C61:O61"/>
    <mergeCell ref="Q62:T62"/>
    <mergeCell ref="Q61:T61"/>
    <mergeCell ref="A38:A41"/>
    <mergeCell ref="A44:T44"/>
    <mergeCell ref="A43:R43"/>
    <mergeCell ref="E39:E40"/>
    <mergeCell ref="F39:F41"/>
    <mergeCell ref="G39:G41"/>
    <mergeCell ref="D46:P46"/>
    <mergeCell ref="T46:T47"/>
    <mergeCell ref="C48:C49"/>
    <mergeCell ref="D48:D49"/>
    <mergeCell ref="E48:I49"/>
    <mergeCell ref="J48:N49"/>
  </mergeCells>
  <conditionalFormatting sqref="O7:O41 AC7:AC41">
    <cfRule type="containsText" dxfId="84" priority="185" operator="containsText" text="IMPORTANTE">
      <formula>NOT(ISERROR(SEARCH("IMPORTANTE",O7)))</formula>
    </cfRule>
    <cfRule type="containsText" dxfId="83" priority="184" operator="containsText" text="MODERADO">
      <formula>NOT(ISERROR(SEARCH("MODERADO",O7)))</formula>
    </cfRule>
    <cfRule type="beginsWith" dxfId="82" priority="183" operator="beginsWith" text="TOLERABLE">
      <formula>LEFT(O7,LEN("TOLERABLE"))="TOLERABLE"</formula>
    </cfRule>
    <cfRule type="containsText" dxfId="81" priority="182" operator="containsText" text="TRIVIAL">
      <formula>NOT(ISERROR(SEARCH("TRIVIAL",O7)))</formula>
    </cfRule>
    <cfRule type="beginsWith" dxfId="80" priority="186" operator="beginsWith" text="INTOLERABLE">
      <formula>LEFT(O7,LEN("INTOLERABLE"))="INTOLERABLE"</formula>
    </cfRule>
  </conditionalFormatting>
  <conditionalFormatting sqref="O42">
    <cfRule type="containsText" dxfId="79" priority="138" operator="containsText" text="IMPORTANTE">
      <formula>NOT(ISERROR(SEARCH("IMPORTANTE",O42)))</formula>
    </cfRule>
    <cfRule type="containsText" dxfId="78" priority="137" operator="containsText" text="INTOLERABLE">
      <formula>NOT(ISERROR(SEARCH("INTOLERABLE",O42)))</formula>
    </cfRule>
    <cfRule type="containsText" dxfId="77" priority="136" operator="containsText" text="TOLERABLE">
      <formula>NOT(ISERROR(SEARCH("TOLERABLE",O42)))</formula>
    </cfRule>
    <cfRule type="containsText" dxfId="76" priority="135" operator="containsText" text="MODERADO">
      <formula>NOT(ISERROR(SEARCH("MODERADO",O42)))</formula>
    </cfRule>
    <cfRule type="cellIs" dxfId="75" priority="122" operator="equal">
      <formula>"MODERADO"</formula>
    </cfRule>
    <cfRule type="containsText" dxfId="74" priority="134" operator="containsText" text="IMPORTANTE">
      <formula>NOT(ISERROR(SEARCH("IMPORTANTE",O42)))</formula>
    </cfRule>
    <cfRule type="containsText" dxfId="73" priority="132" operator="containsText" text="TRIVIAL">
      <formula>NOT(ISERROR(SEARCH("TRIVIAL",O42)))</formula>
    </cfRule>
    <cfRule type="cellIs" dxfId="72" priority="123" operator="between">
      <formula>5</formula>
      <formula>9</formula>
    </cfRule>
    <cfRule type="cellIs" dxfId="71" priority="115" operator="greaterThan">
      <formula>5</formula>
    </cfRule>
    <cfRule type="containsText" dxfId="70" priority="116" operator="containsText" text="TRIVIAL">
      <formula>NOT(ISERROR(SEARCH("TRIVIAL",O42)))</formula>
    </cfRule>
    <cfRule type="containsText" dxfId="69" priority="133" operator="containsText" text="INTOLERABLE">
      <formula>NOT(ISERROR(SEARCH("INTOLERABLE",O42)))</formula>
    </cfRule>
    <cfRule type="containsText" dxfId="68" priority="118" operator="containsText" text="MODERADO">
      <formula>NOT(ISERROR(SEARCH("MODERADO",O42)))</formula>
    </cfRule>
    <cfRule type="containsText" dxfId="67" priority="119" operator="containsText" text="IMPORTANTE">
      <formula>NOT(ISERROR(SEARCH("IMPORTANTE",O42)))</formula>
    </cfRule>
    <cfRule type="beginsWith" dxfId="66" priority="120" operator="beginsWith" text="INTOLERABLE">
      <formula>LEFT(O42,LEN("INTOLERABLE"))="INTOLERABLE"</formula>
    </cfRule>
    <cfRule type="containsText" dxfId="65" priority="121" operator="containsText" text="IMPORTANTE">
      <formula>NOT(ISERROR(SEARCH("IMPORTANTE",O42)))</formula>
    </cfRule>
    <cfRule type="beginsWith" dxfId="64" priority="117" operator="beginsWith" text="TOLERABLE">
      <formula>LEFT(O42,LEN("TOLERABLE"))="TOLERABLE"</formula>
    </cfRule>
    <cfRule type="dataBar" priority="1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{42091D6D-67C4-46DF-84EB-41D87067C007}</x14:id>
        </ext>
      </extLst>
    </cfRule>
    <cfRule type="containsText" dxfId="63" priority="140" operator="containsText" text="TOLERABLE">
      <formula>NOT(ISERROR(SEARCH("TOLERABLE",O42)))</formula>
    </cfRule>
    <cfRule type="containsText" dxfId="62" priority="139" operator="containsText" text="MODERADO">
      <formula>NOT(ISERROR(SEARCH("MODERADO",O42)))</formula>
    </cfRule>
  </conditionalFormatting>
  <conditionalFormatting sqref="O54 AC54">
    <cfRule type="cellIs" dxfId="61" priority="105" operator="between">
      <formula>5</formula>
      <formula>9</formula>
    </cfRule>
    <cfRule type="containsText" dxfId="60" priority="100" operator="containsText" text="MODERADO">
      <formula>NOT(ISERROR(SEARCH("MODERADO",O54)))</formula>
    </cfRule>
    <cfRule type="containsText" dxfId="59" priority="101" operator="containsText" text="IMPORTANTE">
      <formula>NOT(ISERROR(SEARCH("IMPORTANTE",O54)))</formula>
    </cfRule>
    <cfRule type="beginsWith" dxfId="58" priority="102" operator="beginsWith" text="INTOLERABLE">
      <formula>LEFT(O54,LEN("INTOLERABLE"))="INTOLERABLE"</formula>
    </cfRule>
    <cfRule type="containsText" dxfId="57" priority="103" operator="containsText" text="IMPORTANTE">
      <formula>NOT(ISERROR(SEARCH("IMPORTANTE",O54)))</formula>
    </cfRule>
    <cfRule type="cellIs" dxfId="56" priority="104" operator="equal">
      <formula>"MODERADO"</formula>
    </cfRule>
    <cfRule type="cellIs" dxfId="55" priority="77" operator="greaterThan">
      <formula>5</formula>
    </cfRule>
  </conditionalFormatting>
  <conditionalFormatting sqref="O54">
    <cfRule type="containsText" dxfId="54" priority="78" operator="containsText" text="TRIVIAL">
      <formula>NOT(ISERROR(SEARCH("TRIVIAL",O54)))</formula>
    </cfRule>
    <cfRule type="containsText" dxfId="53" priority="79" operator="containsText" text="INTOLERABLE">
      <formula>NOT(ISERROR(SEARCH("INTOLERABLE",O54)))</formula>
    </cfRule>
    <cfRule type="containsText" dxfId="52" priority="80" operator="containsText" text="IMPORTANTE">
      <formula>NOT(ISERROR(SEARCH("IMPORTANTE",O54)))</formula>
    </cfRule>
    <cfRule type="containsText" dxfId="51" priority="81" operator="containsText" text="MODERADO">
      <formula>NOT(ISERROR(SEARCH("MODERADO",O54)))</formula>
    </cfRule>
    <cfRule type="containsText" dxfId="50" priority="82" operator="containsText" text="TOLERABLE">
      <formula>NOT(ISERROR(SEARCH("TOLERABLE",O54)))</formula>
    </cfRule>
    <cfRule type="containsText" dxfId="49" priority="83" operator="containsText" text="INTOLERABLE">
      <formula>NOT(ISERROR(SEARCH("INTOLERABLE",O54)))</formula>
    </cfRule>
    <cfRule type="containsText" dxfId="48" priority="84" operator="containsText" text="IMPORTANTE">
      <formula>NOT(ISERROR(SEARCH("IMPORTANTE",O54)))</formula>
    </cfRule>
    <cfRule type="containsText" dxfId="47" priority="85" operator="containsText" text="MODERADO">
      <formula>NOT(ISERROR(SEARCH("MODERADO",O54)))</formula>
    </cfRule>
    <cfRule type="containsText" dxfId="46" priority="86" operator="containsText" text="TOLERABLE">
      <formula>NOT(ISERROR(SEARCH("TOLERABLE",O54)))</formula>
    </cfRule>
    <cfRule type="dataBar" priority="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{27590BAF-1C6E-4249-B3F5-46F8950F1C8E}</x14:id>
        </ext>
      </extLst>
    </cfRule>
  </conditionalFormatting>
  <conditionalFormatting sqref="AC7:AC41">
    <cfRule type="containsText" dxfId="45" priority="453" operator="containsText" text="INTOLERABLE">
      <formula>NOT(ISERROR(SEARCH("INTOLERABLE",AC7)))</formula>
    </cfRule>
    <cfRule type="containsText" dxfId="44" priority="454" operator="containsText" text="IMPORTANTE">
      <formula>NOT(ISERROR(SEARCH("IMPORTANTE",AC7)))</formula>
    </cfRule>
    <cfRule type="containsText" dxfId="43" priority="455" operator="containsText" text="MODERADO">
      <formula>NOT(ISERROR(SEARCH("MODERADO",AC7)))</formula>
    </cfRule>
    <cfRule type="containsText" dxfId="42" priority="456" operator="containsText" text="TOLERABLE">
      <formula>NOT(ISERROR(SEARCH("TOLERABLE",AC7)))</formula>
    </cfRule>
    <cfRule type="dataBar" priority="4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{C0B800C1-1F6B-4430-BD38-E9340C2C4E82}</x14:id>
        </ext>
      </extLst>
    </cfRule>
    <cfRule type="containsText" dxfId="41" priority="448" operator="containsText" text="TRIVIAL">
      <formula>NOT(ISERROR(SEARCH("TRIVIAL",AC7)))</formula>
    </cfRule>
    <cfRule type="containsText" dxfId="40" priority="449" operator="containsText" text="INTOLERABLE">
      <formula>NOT(ISERROR(SEARCH("INTOLERABLE",AC7)))</formula>
    </cfRule>
    <cfRule type="containsText" dxfId="39" priority="450" operator="containsText" text="IMPORTANTE">
      <formula>NOT(ISERROR(SEARCH("IMPORTANTE",AC7)))</formula>
    </cfRule>
    <cfRule type="containsText" dxfId="38" priority="451" operator="containsText" text="MODERADO">
      <formula>NOT(ISERROR(SEARCH("MODERADO",AC7)))</formula>
    </cfRule>
    <cfRule type="containsText" dxfId="37" priority="452" operator="containsText" text="TOLERABLE">
      <formula>NOT(ISERROR(SEARCH("TOLERABLE",AC7)))</formula>
    </cfRule>
  </conditionalFormatting>
  <conditionalFormatting sqref="AC42">
    <cfRule type="containsText" dxfId="36" priority="147" operator="containsText" text="INTOLERABLE">
      <formula>NOT(ISERROR(SEARCH("INTOLERABLE",AC42)))</formula>
    </cfRule>
    <cfRule type="containsText" dxfId="35" priority="144" operator="containsText" text="IMPORTANTE">
      <formula>NOT(ISERROR(SEARCH("IMPORTANTE",AC42)))</formula>
    </cfRule>
    <cfRule type="containsText" dxfId="34" priority="148" operator="containsText" text="IMPORTANTE">
      <formula>NOT(ISERROR(SEARCH("IMPORTANTE",AC42)))</formula>
    </cfRule>
    <cfRule type="containsText" dxfId="33" priority="149" operator="containsText" text="MODERADO">
      <formula>NOT(ISERROR(SEARCH("MODERADO",AC42)))</formula>
    </cfRule>
    <cfRule type="cellIs" dxfId="32" priority="113" operator="equal">
      <formula>"MODERADO"</formula>
    </cfRule>
    <cfRule type="beginsWith" dxfId="31" priority="111" operator="beginsWith" text="INTOLERABLE">
      <formula>LEFT(AC42,LEN("INTOLERABLE"))="INTOLERABLE"</formula>
    </cfRule>
    <cfRule type="containsText" dxfId="30" priority="112" operator="containsText" text="IMPORTANTE">
      <formula>NOT(ISERROR(SEARCH("IMPORTANTE",AC42)))</formula>
    </cfRule>
    <cfRule type="containsText" dxfId="29" priority="110" operator="containsText" text="IMPORTANTE">
      <formula>NOT(ISERROR(SEARCH("IMPORTANTE",AC42)))</formula>
    </cfRule>
    <cfRule type="containsText" dxfId="28" priority="109" operator="containsText" text="MODERADO">
      <formula>NOT(ISERROR(SEARCH("MODERADO",AC42)))</formula>
    </cfRule>
    <cfRule type="beginsWith" dxfId="27" priority="108" operator="beginsWith" text="TOLERABLE">
      <formula>LEFT(AC42,LEN("TOLERABLE"))="TOLERABLE"</formula>
    </cfRule>
    <cfRule type="containsText" dxfId="26" priority="107" operator="containsText" text="TRIVIAL">
      <formula>NOT(ISERROR(SEARCH("TRIVIAL",AC42)))</formula>
    </cfRule>
    <cfRule type="cellIs" dxfId="25" priority="106" operator="greaterThan">
      <formula>5</formula>
    </cfRule>
    <cfRule type="containsText" dxfId="24" priority="150" operator="containsText" text="TOLERABLE">
      <formula>NOT(ISERROR(SEARCH("TOLERABLE",AC42)))</formula>
    </cfRule>
    <cfRule type="dataBar" priority="1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{75E5BB86-539C-4182-B1D2-322B7A4D1AEA}</x14:id>
        </ext>
      </extLst>
    </cfRule>
    <cfRule type="containsText" dxfId="23" priority="142" operator="containsText" text="TRIVIAL">
      <formula>NOT(ISERROR(SEARCH("TRIVIAL",AC42)))</formula>
    </cfRule>
    <cfRule type="containsText" dxfId="22" priority="143" operator="containsText" text="INTOLERABLE">
      <formula>NOT(ISERROR(SEARCH("INTOLERABLE",AC42)))</formula>
    </cfRule>
    <cfRule type="cellIs" dxfId="21" priority="114" operator="between">
      <formula>5</formula>
      <formula>9</formula>
    </cfRule>
    <cfRule type="containsText" dxfId="20" priority="145" operator="containsText" text="MODERADO">
      <formula>NOT(ISERROR(SEARCH("MODERADO",AC42)))</formula>
    </cfRule>
    <cfRule type="containsText" dxfId="19" priority="146" operator="containsText" text="TOLERABLE">
      <formula>NOT(ISERROR(SEARCH("TOLERABLE",AC42)))</formula>
    </cfRule>
  </conditionalFormatting>
  <conditionalFormatting sqref="AC54 O54">
    <cfRule type="containsText" dxfId="18" priority="98" operator="containsText" text="TRIVIAL">
      <formula>NOT(ISERROR(SEARCH("TRIVIAL",O54)))</formula>
    </cfRule>
    <cfRule type="beginsWith" dxfId="17" priority="99" operator="beginsWith" text="TOLERABLE">
      <formula>LEFT(O54,LEN("TOLERABLE"))="TOLERABLE"</formula>
    </cfRule>
  </conditionalFormatting>
  <conditionalFormatting sqref="AC54">
    <cfRule type="containsText" dxfId="16" priority="90" operator="containsText" text="IMPORTANTE">
      <formula>NOT(ISERROR(SEARCH("IMPORTANTE",AC54)))</formula>
    </cfRule>
    <cfRule type="containsText" dxfId="15" priority="91" operator="containsText" text="MODERADO">
      <formula>NOT(ISERROR(SEARCH("MODERADO",AC54)))</formula>
    </cfRule>
    <cfRule type="containsText" dxfId="14" priority="92" operator="containsText" text="TOLERABLE">
      <formula>NOT(ISERROR(SEARCH("TOLERABLE",AC54)))</formula>
    </cfRule>
    <cfRule type="containsText" dxfId="13" priority="88" operator="containsText" text="TRIVIAL">
      <formula>NOT(ISERROR(SEARCH("TRIVIAL",AC54)))</formula>
    </cfRule>
    <cfRule type="dataBar" priority="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{DD9E0CEA-165D-4009-A13A-EE8715E4166E}</x14:id>
        </ext>
      </extLst>
    </cfRule>
    <cfRule type="containsText" dxfId="12" priority="95" operator="containsText" text="MODERADO">
      <formula>NOT(ISERROR(SEARCH("MODERADO",AC54)))</formula>
    </cfRule>
    <cfRule type="containsText" dxfId="11" priority="94" operator="containsText" text="IMPORTANTE">
      <formula>NOT(ISERROR(SEARCH("IMPORTANTE",AC54)))</formula>
    </cfRule>
    <cfRule type="containsText" dxfId="10" priority="93" operator="containsText" text="INTOLERABLE">
      <formula>NOT(ISERROR(SEARCH("INTOLERABLE",AC54)))</formula>
    </cfRule>
    <cfRule type="containsText" dxfId="9" priority="96" operator="containsText" text="TOLERABLE">
      <formula>NOT(ISERROR(SEARCH("TOLERABLE",AC54)))</formula>
    </cfRule>
    <cfRule type="containsText" dxfId="8" priority="89" operator="containsText" text="INTOLERABLE">
      <formula>NOT(ISERROR(SEARCH("INTOLERABLE",AC54)))</formula>
    </cfRule>
  </conditionalFormatting>
  <conditionalFormatting sqref="AE42">
    <cfRule type="containsText" dxfId="7" priority="124" operator="containsText" text="TRIVIAL">
      <formula>NOT(ISERROR(SEARCH("TRIVIAL",AE42)))</formula>
    </cfRule>
    <cfRule type="beginsWith" dxfId="6" priority="125" operator="beginsWith" text="TOLERABLE">
      <formula>LEFT(AE42,LEN("TOLERABLE"))="TOLERABLE"</formula>
    </cfRule>
    <cfRule type="containsText" dxfId="5" priority="126" operator="containsText" text="MODERADO">
      <formula>NOT(ISERROR(SEARCH("MODERADO",AE42)))</formula>
    </cfRule>
    <cfRule type="containsText" dxfId="4" priority="127" operator="containsText" text="IMPORTANTE">
      <formula>NOT(ISERROR(SEARCH("IMPORTANTE",AE42)))</formula>
    </cfRule>
    <cfRule type="beginsWith" dxfId="3" priority="128" operator="beginsWith" text="INTOLERABLE">
      <formula>LEFT(AE42,LEN("INTOLERABLE"))="INTOLERABLE"</formula>
    </cfRule>
    <cfRule type="containsText" dxfId="2" priority="129" operator="containsText" text="IMPORTANTE">
      <formula>NOT(ISERROR(SEARCH("IMPORTANTE",AE42)))</formula>
    </cfRule>
    <cfRule type="cellIs" dxfId="1" priority="130" operator="equal">
      <formula>"MODERADO"</formula>
    </cfRule>
    <cfRule type="cellIs" dxfId="0" priority="131" operator="between">
      <formula>5</formula>
      <formula>9</formula>
    </cfRule>
  </conditionalFormatting>
  <pageMargins left="0.7" right="0.7" top="0.75" bottom="0.75" header="0.3" footer="0.3"/>
  <pageSetup paperSize="9" scale="22" fitToHeight="0" orientation="landscape" horizontalDpi="4294967295" verticalDpi="4294967295" r:id="rId1"/>
  <rowBreaks count="1" manualBreakCount="1">
    <brk id="38" max="29" man="1"/>
  </rowBreak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091D6D-67C4-46DF-84EB-41D87067C0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O42</xm:sqref>
        </x14:conditionalFormatting>
        <x14:conditionalFormatting xmlns:xm="http://schemas.microsoft.com/office/excel/2006/main">
          <x14:cfRule type="dataBar" id="{27590BAF-1C6E-4249-B3F5-46F8950F1C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O54</xm:sqref>
        </x14:conditionalFormatting>
        <x14:conditionalFormatting xmlns:xm="http://schemas.microsoft.com/office/excel/2006/main">
          <x14:cfRule type="dataBar" id="{C0B800C1-1F6B-4430-BD38-E9340C2C4E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AC7:AC41</xm:sqref>
        </x14:conditionalFormatting>
        <x14:conditionalFormatting xmlns:xm="http://schemas.microsoft.com/office/excel/2006/main">
          <x14:cfRule type="dataBar" id="{75E5BB86-539C-4182-B1D2-322B7A4D1A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AC42</xm:sqref>
        </x14:conditionalFormatting>
        <x14:conditionalFormatting xmlns:xm="http://schemas.microsoft.com/office/excel/2006/main">
          <x14:cfRule type="dataBar" id="{DD9E0CEA-165D-4009-A13A-EE8715E416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AC54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OP CLARIFICACION</vt:lpstr>
      <vt:lpstr>'OP CLARIFICACION'!Área_de_impresión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cp:lastPrinted>2023-06-19T21:37:44Z</cp:lastPrinted>
  <dcterms:created xsi:type="dcterms:W3CDTF">2020-04-22T04:12:44Z</dcterms:created>
  <dcterms:modified xsi:type="dcterms:W3CDTF">2025-02-05T22:05:30Z</dcterms:modified>
</cp:coreProperties>
</file>